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5195" windowHeight="8700"/>
  </bookViews>
  <sheets>
    <sheet name="Budget Worksheet" sheetId="1" r:id="rId1"/>
  </sheets>
  <calcPr calcId="125725"/>
</workbook>
</file>

<file path=xl/calcChain.xml><?xml version="1.0" encoding="utf-8"?>
<calcChain xmlns="http://schemas.openxmlformats.org/spreadsheetml/2006/main">
  <c r="H88" i="1"/>
  <c r="H89"/>
  <c r="H90"/>
  <c r="H91"/>
  <c r="H95" s="1"/>
  <c r="H92"/>
  <c r="H93"/>
  <c r="H94"/>
  <c r="H173"/>
  <c r="H163"/>
  <c r="H180" s="1"/>
  <c r="H35"/>
  <c r="H109" s="1"/>
  <c r="H132" s="1"/>
  <c r="H47"/>
  <c r="H60"/>
  <c r="H68" s="1"/>
  <c r="H61"/>
  <c r="H62"/>
  <c r="H63"/>
  <c r="H64"/>
  <c r="H65"/>
  <c r="H66"/>
  <c r="H67"/>
  <c r="H77"/>
  <c r="H78"/>
  <c r="H79"/>
  <c r="H80"/>
  <c r="H82" s="1"/>
  <c r="H103"/>
  <c r="H181"/>
  <c r="F17"/>
  <c r="G103"/>
  <c r="G82"/>
  <c r="G95"/>
  <c r="G68"/>
  <c r="G47"/>
  <c r="G35"/>
  <c r="B111"/>
  <c r="B185"/>
  <c r="H81"/>
  <c r="H130"/>
  <c r="H179" s="1"/>
  <c r="G148"/>
  <c r="G146"/>
  <c r="H107"/>
  <c r="H177"/>
  <c r="H178"/>
  <c r="H183"/>
</calcChain>
</file>

<file path=xl/sharedStrings.xml><?xml version="1.0" encoding="utf-8"?>
<sst xmlns="http://schemas.openxmlformats.org/spreadsheetml/2006/main" count="139" uniqueCount="120">
  <si>
    <t xml:space="preserve">$ cost </t>
  </si>
  <si>
    <t>Total</t>
  </si>
  <si>
    <t>for event</t>
  </si>
  <si>
    <t xml:space="preserve">  Miscellaneous</t>
  </si>
  <si>
    <t>$ per troop/group</t>
  </si>
  <si>
    <t xml:space="preserve">  Results</t>
  </si>
  <si>
    <t>Working through this next section will show you how your various money earning activities, troop/group saving, and individual payments</t>
  </si>
  <si>
    <t xml:space="preserve">  Savings</t>
  </si>
  <si>
    <t xml:space="preserve">   How much money has been donated to your troop from special contributors?</t>
  </si>
  <si>
    <t xml:space="preserve">  Contributions per Participant*</t>
  </si>
  <si>
    <t xml:space="preserve">   If not, this can be determined later and you can leave this box empty at this time.</t>
  </si>
  <si>
    <t xml:space="preserve">   * This may include girls and adult volunteers</t>
  </si>
  <si>
    <t xml:space="preserve">   If you do know how much each person will pay, what is that amount?</t>
  </si>
  <si>
    <r>
      <t xml:space="preserve">  </t>
    </r>
    <r>
      <rPr>
        <b/>
        <sz val="14"/>
        <color indexed="9"/>
        <rFont val="Arial"/>
        <family val="2"/>
      </rPr>
      <t>Money Earning Activities</t>
    </r>
  </si>
  <si>
    <t xml:space="preserve">  Cookie Sales Planning</t>
  </si>
  <si>
    <t xml:space="preserve">  Use this section to plan for the Cookie Sales Estimate below.</t>
  </si>
  <si>
    <t>Complete this table based on the decisions above.</t>
  </si>
  <si>
    <t xml:space="preserve"> Number of girls selling cookies</t>
  </si>
  <si>
    <t xml:space="preserve">  Number of boxes per girl:  </t>
  </si>
  <si>
    <t xml:space="preserve">  Cookie Sales Estimate</t>
  </si>
  <si>
    <t xml:space="preserve">  Your estimated troop/group profit from cookies will be:  </t>
  </si>
  <si>
    <t>Activity</t>
  </si>
  <si>
    <t xml:space="preserve">  Totals</t>
  </si>
  <si>
    <t xml:space="preserve">Amount in Savings: </t>
  </si>
  <si>
    <t xml:space="preserve">Amount of any special contributions (e.g. adults, sponsors, etc.): </t>
  </si>
  <si>
    <t xml:space="preserve">  What is the troop/group profit per box?</t>
  </si>
  <si>
    <t>Working through this section will help you calculate how much money your troop will require.</t>
  </si>
  <si>
    <t>Trips &amp; Activities</t>
  </si>
  <si>
    <t>Fun Stuff</t>
  </si>
  <si>
    <t>Service Unit Activities</t>
  </si>
  <si>
    <t>Camping</t>
  </si>
  <si>
    <t>Name of trip/activity you are planning to attend.  Include dates.</t>
  </si>
  <si>
    <t>Supplies</t>
  </si>
  <si>
    <t>Part A — Determine how much money you need for this year.</t>
  </si>
  <si>
    <t>Awards</t>
  </si>
  <si>
    <t>Membership Stars</t>
  </si>
  <si>
    <t>Names of Awards</t>
  </si>
  <si>
    <t>Bridging Patch</t>
  </si>
  <si>
    <t xml:space="preserve">different awards </t>
  </si>
  <si>
    <t>Name of Item</t>
  </si>
  <si>
    <t>Cost per Item</t>
  </si>
  <si>
    <t>Fun Patches</t>
  </si>
  <si>
    <t>Program Books</t>
  </si>
  <si>
    <t>Other</t>
  </si>
  <si>
    <t>different items</t>
  </si>
  <si>
    <t xml:space="preserve">Total number of the </t>
  </si>
  <si>
    <t xml:space="preserve">Total number of girls in the troop  </t>
  </si>
  <si>
    <t>Troop Number</t>
  </si>
  <si>
    <t>Listed below are several suggestions of activities and troop trips. Once you decide what your troop is going to do, you can fill in the name</t>
  </si>
  <si>
    <t>Incidentals</t>
  </si>
  <si>
    <t xml:space="preserve">The total cost for your troop's activities/trips will be:  </t>
  </si>
  <si>
    <t xml:space="preserve">Based on what you have provided, you will need this much money per participant:  </t>
  </si>
  <si>
    <t>$ Dues</t>
  </si>
  <si>
    <t>Dues</t>
  </si>
  <si>
    <t xml:space="preserve">  Amount the troop/group needs to earn at this point:</t>
  </si>
  <si>
    <t xml:space="preserve">  Number of boxes of cookies needed to sell to pay for troop's activities/trips:  </t>
  </si>
  <si>
    <t>troop's activities/trips. Let's look at these opportunities and a few scenarios to determine what activities will work best for your troop/group.</t>
  </si>
  <si>
    <t>Food / Snacks</t>
  </si>
  <si>
    <t>Uniform Components</t>
  </si>
  <si>
    <t>Songs, Ceremony Books</t>
  </si>
  <si>
    <t>Awards Ceremonies</t>
  </si>
  <si>
    <t>Girl Scout Ceremonies</t>
  </si>
  <si>
    <t>Service Unit Projects</t>
  </si>
  <si>
    <t>Membership Payments</t>
  </si>
  <si>
    <t>Total $ proceed</t>
  </si>
  <si>
    <t>Field Trips</t>
  </si>
  <si>
    <t>Costs for Events, Trips and Meetings</t>
  </si>
  <si>
    <t>Service Project</t>
  </si>
  <si>
    <t>Now, based on some assumptions on your cookie sale, we can estimate how much money you will have earned after this sale.</t>
  </si>
  <si>
    <t>Fill in the following information based on your best guess.</t>
  </si>
  <si>
    <t>Training Fees</t>
  </si>
  <si>
    <t>How much have you budgeted for the "unknown" that always happens during the year!</t>
  </si>
  <si>
    <t xml:space="preserve">  Additional amount needed to pay for activities/trips: </t>
  </si>
  <si>
    <t>Additional troop activities</t>
  </si>
  <si>
    <t>Food, Supplies and Additional Costs</t>
  </si>
  <si>
    <t>Gas / Transportation</t>
  </si>
  <si>
    <t>per girl</t>
  </si>
  <si>
    <t>Cost per item</t>
  </si>
  <si>
    <t>$ cost per girl</t>
  </si>
  <si>
    <t>Total per Girl</t>
  </si>
  <si>
    <t>per Girl</t>
  </si>
  <si>
    <t xml:space="preserve">Additional Amount needed per girl to pay for troop activities/trips: </t>
  </si>
  <si>
    <t>of the activity/trip, date(s), and estimated cost per person.  If you need help estimating these costs, ask other troop leaders at your monthly</t>
  </si>
  <si>
    <t>service unit meeting. Most likely others have attended these activities/trips and can provide you with great suggestions and estimated costs.</t>
  </si>
  <si>
    <t>will allow you to have a fun and memorable year.</t>
  </si>
  <si>
    <t>Girl Scouts Materials</t>
  </si>
  <si>
    <t xml:space="preserve">Many times troops will pay for girl membership fees and for adults who assist the troop (drivers, troop cookie manager, etc).  </t>
  </si>
  <si>
    <t>Part B — Develop a plan to pay for Girl Scout troop activities.</t>
  </si>
  <si>
    <t xml:space="preserve">   How much money does your troop/group currently have in your troop bank account?</t>
  </si>
  <si>
    <t xml:space="preserve">   Have you determined how much each person will be required to pay, beyond what the troop/group earns? (Troop Dues)</t>
  </si>
  <si>
    <t xml:space="preserve">  Other Council-Approved Money-earning Activities </t>
  </si>
  <si>
    <t xml:space="preserve">  Total amount earned from all money earning activities (includes cookies): </t>
  </si>
  <si>
    <t>After reviewing your troop goals, estimate how many boxes of cookies your troop plans to sell.</t>
  </si>
  <si>
    <t xml:space="preserve">Amount of dues from girls: </t>
  </si>
  <si>
    <t>Total of 5 pages</t>
  </si>
  <si>
    <t>Daisy Petals</t>
  </si>
  <si>
    <t xml:space="preserve">  Your estimated troop/group proceeds from additional council-approved money earning activities will be:  </t>
  </si>
  <si>
    <t>You can go back and play with the numbers until you find the Money Mastery Plan that works for your troop.</t>
  </si>
  <si>
    <r>
      <t xml:space="preserve">numbers or estimates by clicking on the </t>
    </r>
    <r>
      <rPr>
        <b/>
        <sz val="14"/>
        <color indexed="51"/>
        <rFont val="Arial"/>
        <family val="2"/>
      </rPr>
      <t xml:space="preserve">GOLD </t>
    </r>
    <r>
      <rPr>
        <b/>
        <sz val="12"/>
        <rFont val="Arial"/>
        <family val="2"/>
      </rPr>
      <t xml:space="preserve">&amp; </t>
    </r>
    <r>
      <rPr>
        <b/>
        <sz val="14"/>
        <color indexed="11"/>
        <rFont val="Arial"/>
        <family val="2"/>
      </rPr>
      <t xml:space="preserve">GREEN </t>
    </r>
    <r>
      <rPr>
        <b/>
        <sz val="12"/>
        <rFont val="Arial"/>
        <family val="2"/>
      </rPr>
      <t xml:space="preserve">SHADED BOXES and typing in the needed information. </t>
    </r>
  </si>
  <si>
    <t>Insurance *</t>
  </si>
  <si>
    <t xml:space="preserve"> </t>
  </si>
  <si>
    <t>This spreadsheet is set for a troop budget plan but you can customize it for something else.</t>
  </si>
  <si>
    <t xml:space="preserve">Troop Budget Worksheet  </t>
  </si>
  <si>
    <t xml:space="preserve">                    </t>
  </si>
  <si>
    <t>Girl Scouts of Greater Los Angeles is here to help you with your GOAL planning and budgeting. Just fill in the blanks with actual</t>
  </si>
  <si>
    <t>Council Activities</t>
  </si>
  <si>
    <t>Ceremonies</t>
  </si>
  <si>
    <t xml:space="preserve">Listed below are several age-level awards. Only place the number of different Badges, journey awards,  etc. the troop plans to earn. Sample:  </t>
  </si>
  <si>
    <t xml:space="preserve"> troop plans to earn six different Badges this membership year.  "6" is placed in the "Total Number of different Awards" column.) The system will </t>
  </si>
  <si>
    <t>determine the total cost for all girls to receive all six Badges. Costs are located in the Girl Scout (merchandise) Catalog.</t>
  </si>
  <si>
    <t>Badges</t>
  </si>
  <si>
    <t>Journey Awards</t>
  </si>
  <si>
    <t>Membership Pins</t>
  </si>
  <si>
    <t>Trefoil Pin</t>
  </si>
  <si>
    <t>Additional activity insurance</t>
  </si>
  <si>
    <r>
      <t xml:space="preserve">* Refer to </t>
    </r>
    <r>
      <rPr>
        <i/>
        <sz val="9"/>
        <rFont val="Arial"/>
        <family val="2"/>
      </rPr>
      <t>Request for Additional Activity Insurance</t>
    </r>
    <r>
      <rPr>
        <sz val="9"/>
        <rFont val="Arial"/>
        <family val="2"/>
      </rPr>
      <t xml:space="preserve"> to determine the troop's cost for extra insurance.</t>
    </r>
  </si>
  <si>
    <t>Most likely, your troop/group will be participating in council-sponsored product sales to help pay for your</t>
  </si>
  <si>
    <t xml:space="preserve">  Special Contributions (e.g. sponsorships, adults, etc.)</t>
  </si>
  <si>
    <t xml:space="preserve"> Troop/group profit per box of cookies </t>
  </si>
  <si>
    <t>GSGLA Cool Tools - Troop Budget Worksheet - 5/2011</t>
  </si>
</sst>
</file>

<file path=xl/styles.xml><?xml version="1.0" encoding="utf-8"?>
<styleSheet xmlns="http://schemas.openxmlformats.org/spreadsheetml/2006/main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39">
    <font>
      <sz val="10"/>
      <name val="Arial"/>
    </font>
    <font>
      <sz val="10"/>
      <name val="Arial"/>
    </font>
    <font>
      <sz val="14"/>
      <name val="Arial"/>
      <family val="2"/>
    </font>
    <font>
      <b/>
      <sz val="24"/>
      <color indexed="9"/>
      <name val="Arial"/>
      <family val="2"/>
    </font>
    <font>
      <b/>
      <sz val="14"/>
      <color indexed="9"/>
      <name val="Arial"/>
      <family val="2"/>
    </font>
    <font>
      <sz val="12"/>
      <name val="Arial"/>
      <family val="2"/>
    </font>
    <font>
      <sz val="12"/>
      <color indexed="14"/>
      <name val="Arial"/>
      <family val="2"/>
    </font>
    <font>
      <b/>
      <sz val="12"/>
      <color indexed="63"/>
      <name val="Arial"/>
      <family val="2"/>
    </font>
    <font>
      <sz val="14"/>
      <color indexed="14"/>
      <name val="Arial"/>
      <family val="2"/>
    </font>
    <font>
      <b/>
      <sz val="20"/>
      <color indexed="9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14"/>
      <name val="Arial"/>
      <family val="2"/>
    </font>
    <font>
      <b/>
      <sz val="11"/>
      <name val="Arial"/>
      <family val="2"/>
    </font>
    <font>
      <sz val="11"/>
      <color indexed="48"/>
      <name val="Arial"/>
      <family val="2"/>
    </font>
    <font>
      <i/>
      <sz val="14"/>
      <color indexed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5"/>
      <name val="Arial"/>
      <family val="2"/>
    </font>
    <font>
      <b/>
      <sz val="26"/>
      <color indexed="14"/>
      <name val="Arial"/>
      <family val="2"/>
    </font>
    <font>
      <sz val="13"/>
      <name val="Arial"/>
      <family val="2"/>
    </font>
    <font>
      <sz val="11"/>
      <color indexed="15"/>
      <name val="Arial"/>
      <family val="2"/>
    </font>
    <font>
      <b/>
      <sz val="14"/>
      <color indexed="48"/>
      <name val="Arial"/>
      <family val="2"/>
    </font>
    <font>
      <sz val="10"/>
      <color indexed="48"/>
      <name val="Arial"/>
      <family val="2"/>
    </font>
    <font>
      <sz val="10"/>
      <color indexed="9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sz val="11"/>
      <color indexed="8"/>
      <name val="Arial"/>
      <family val="2"/>
    </font>
    <font>
      <sz val="12"/>
      <color indexed="10"/>
      <name val="Arial"/>
      <family val="2"/>
    </font>
    <font>
      <sz val="11"/>
      <color indexed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color indexed="51"/>
      <name val="Arial"/>
      <family val="2"/>
    </font>
    <font>
      <b/>
      <sz val="14"/>
      <color indexed="11"/>
      <name val="Arial"/>
      <family val="2"/>
    </font>
    <font>
      <i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0"/>
        <bgColor indexed="64"/>
      </patternFill>
    </fill>
  </fills>
  <borders count="65">
    <border>
      <left/>
      <right/>
      <top/>
      <bottom/>
      <diagonal/>
    </border>
    <border>
      <left style="medium">
        <color indexed="14"/>
      </left>
      <right/>
      <top style="medium">
        <color indexed="14"/>
      </top>
      <bottom/>
      <diagonal/>
    </border>
    <border>
      <left/>
      <right/>
      <top style="medium">
        <color indexed="14"/>
      </top>
      <bottom/>
      <diagonal/>
    </border>
    <border>
      <left style="medium">
        <color indexed="1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11"/>
      </left>
      <right/>
      <top style="medium">
        <color indexed="11"/>
      </top>
      <bottom/>
      <diagonal/>
    </border>
    <border>
      <left/>
      <right/>
      <top style="medium">
        <color indexed="11"/>
      </top>
      <bottom/>
      <diagonal/>
    </border>
    <border>
      <left/>
      <right style="medium">
        <color indexed="11"/>
      </right>
      <top style="medium">
        <color indexed="11"/>
      </top>
      <bottom/>
      <diagonal/>
    </border>
    <border>
      <left style="medium">
        <color indexed="11"/>
      </left>
      <right/>
      <top/>
      <bottom/>
      <diagonal/>
    </border>
    <border>
      <left/>
      <right style="medium">
        <color indexed="11"/>
      </right>
      <top/>
      <bottom/>
      <diagonal/>
    </border>
    <border>
      <left style="medium">
        <color indexed="11"/>
      </left>
      <right/>
      <top/>
      <bottom style="medium">
        <color indexed="11"/>
      </bottom>
      <diagonal/>
    </border>
    <border>
      <left/>
      <right/>
      <top/>
      <bottom style="medium">
        <color indexed="11"/>
      </bottom>
      <diagonal/>
    </border>
    <border>
      <left/>
      <right style="medium">
        <color indexed="11"/>
      </right>
      <top/>
      <bottom style="medium">
        <color indexed="11"/>
      </bottom>
      <diagonal/>
    </border>
    <border>
      <left/>
      <right style="medium">
        <color indexed="14"/>
      </right>
      <top style="medium">
        <color indexed="14"/>
      </top>
      <bottom/>
      <diagonal/>
    </border>
    <border>
      <left/>
      <right style="medium">
        <color indexed="1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14"/>
      </right>
      <top/>
      <bottom style="thin">
        <color indexed="64"/>
      </bottom>
      <diagonal/>
    </border>
    <border>
      <left style="medium">
        <color indexed="1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1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/>
      <top style="medium">
        <color indexed="48"/>
      </top>
      <bottom/>
      <diagonal/>
    </border>
    <border>
      <left/>
      <right style="medium">
        <color indexed="48"/>
      </right>
      <top style="medium">
        <color indexed="48"/>
      </top>
      <bottom/>
      <diagonal/>
    </border>
    <border>
      <left style="medium">
        <color indexed="48"/>
      </left>
      <right/>
      <top/>
      <bottom/>
      <diagonal/>
    </border>
    <border>
      <left/>
      <right style="medium">
        <color indexed="48"/>
      </right>
      <top/>
      <bottom/>
      <diagonal/>
    </border>
    <border>
      <left/>
      <right style="thick">
        <color indexed="48"/>
      </right>
      <top style="thick">
        <color indexed="48"/>
      </top>
      <bottom style="thick">
        <color indexed="48"/>
      </bottom>
      <diagonal/>
    </border>
    <border>
      <left style="thick">
        <color indexed="38"/>
      </left>
      <right/>
      <top/>
      <bottom/>
      <diagonal/>
    </border>
    <border>
      <left/>
      <right style="thick">
        <color indexed="38"/>
      </right>
      <top/>
      <bottom/>
      <diagonal/>
    </border>
    <border>
      <left style="thin">
        <color indexed="64"/>
      </left>
      <right style="thick">
        <color indexed="3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4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48"/>
      </right>
      <top style="thin">
        <color indexed="64"/>
      </top>
      <bottom/>
      <diagonal/>
    </border>
    <border>
      <left style="thin">
        <color indexed="64"/>
      </left>
      <right style="thick">
        <color indexed="48"/>
      </right>
      <top/>
      <bottom style="thick">
        <color indexed="48"/>
      </bottom>
      <diagonal/>
    </border>
    <border>
      <left style="medium">
        <color indexed="48"/>
      </left>
      <right/>
      <top/>
      <bottom style="thin">
        <color indexed="64"/>
      </bottom>
      <diagonal/>
    </border>
    <border>
      <left/>
      <right style="medium">
        <color indexed="48"/>
      </right>
      <top/>
      <bottom style="thin">
        <color indexed="64"/>
      </bottom>
      <diagonal/>
    </border>
    <border>
      <left style="medium">
        <color indexed="48"/>
      </left>
      <right/>
      <top style="thin">
        <color indexed="64"/>
      </top>
      <bottom/>
      <diagonal/>
    </border>
    <border>
      <left/>
      <right style="medium">
        <color indexed="48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38"/>
      </left>
      <right/>
      <top style="medium">
        <color indexed="38"/>
      </top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medium">
        <color indexed="38"/>
      </right>
      <top style="medium">
        <color indexed="38"/>
      </top>
      <bottom style="medium">
        <color indexed="38"/>
      </bottom>
      <diagonal/>
    </border>
    <border>
      <left style="medium">
        <color indexed="48"/>
      </left>
      <right/>
      <top style="medium">
        <color indexed="48"/>
      </top>
      <bottom style="medium">
        <color indexed="48"/>
      </bottom>
      <diagonal/>
    </border>
    <border>
      <left/>
      <right/>
      <top style="medium">
        <color indexed="48"/>
      </top>
      <bottom style="medium">
        <color indexed="48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38"/>
      </left>
      <right/>
      <top/>
      <bottom style="thick">
        <color indexed="38"/>
      </bottom>
      <diagonal/>
    </border>
    <border>
      <left/>
      <right/>
      <top/>
      <bottom style="thick">
        <color indexed="38"/>
      </bottom>
      <diagonal/>
    </border>
    <border>
      <left style="thick">
        <color indexed="48"/>
      </left>
      <right/>
      <top style="thick">
        <color indexed="48"/>
      </top>
      <bottom style="thick">
        <color indexed="48"/>
      </bottom>
      <diagonal/>
    </border>
    <border>
      <left/>
      <right/>
      <top style="thick">
        <color indexed="48"/>
      </top>
      <bottom style="thick">
        <color indexed="48"/>
      </bottom>
      <diagonal/>
    </border>
    <border>
      <left style="thick">
        <color indexed="38"/>
      </left>
      <right/>
      <top style="thick">
        <color indexed="38"/>
      </top>
      <bottom style="thin">
        <color indexed="38"/>
      </bottom>
      <diagonal/>
    </border>
    <border>
      <left/>
      <right/>
      <top style="thick">
        <color indexed="38"/>
      </top>
      <bottom style="thin">
        <color indexed="38"/>
      </bottom>
      <diagonal/>
    </border>
    <border>
      <left/>
      <right style="thick">
        <color indexed="38"/>
      </right>
      <top style="thick">
        <color indexed="38"/>
      </top>
      <bottom style="thin">
        <color indexed="38"/>
      </bottom>
      <diagonal/>
    </border>
    <border>
      <left style="thick">
        <color indexed="38"/>
      </left>
      <right/>
      <top style="thin">
        <color indexed="64"/>
      </top>
      <bottom style="thin">
        <color indexed="64"/>
      </bottom>
      <diagonal/>
    </border>
    <border>
      <left style="medium">
        <color indexed="14"/>
      </left>
      <right/>
      <top style="medium">
        <color indexed="14"/>
      </top>
      <bottom style="medium">
        <color indexed="14"/>
      </bottom>
      <diagonal/>
    </border>
    <border>
      <left/>
      <right/>
      <top style="medium">
        <color indexed="14"/>
      </top>
      <bottom style="medium">
        <color indexed="14"/>
      </bottom>
      <diagonal/>
    </border>
    <border>
      <left/>
      <right style="medium">
        <color indexed="14"/>
      </right>
      <top style="medium">
        <color indexed="14"/>
      </top>
      <bottom style="medium">
        <color indexed="14"/>
      </bottom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/>
      <right/>
      <top style="thin">
        <color indexed="57"/>
      </top>
      <bottom style="thin">
        <color indexed="57"/>
      </bottom>
      <diagonal/>
    </border>
    <border>
      <left/>
      <right style="thin">
        <color indexed="57"/>
      </right>
      <top style="thin">
        <color indexed="57"/>
      </top>
      <bottom style="thin">
        <color indexed="57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6">
    <xf numFmtId="0" fontId="0" fillId="0" borderId="0" xfId="0"/>
    <xf numFmtId="0" fontId="2" fillId="2" borderId="0" xfId="0" applyFont="1" applyFill="1" applyBorder="1" applyProtection="1"/>
    <xf numFmtId="0" fontId="2" fillId="3" borderId="1" xfId="0" applyFont="1" applyFill="1" applyBorder="1" applyProtection="1"/>
    <xf numFmtId="0" fontId="9" fillId="3" borderId="2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/>
    </xf>
    <xf numFmtId="0" fontId="8" fillId="3" borderId="2" xfId="0" applyFont="1" applyFill="1" applyBorder="1" applyAlignment="1" applyProtection="1">
      <alignment horizontal="center"/>
    </xf>
    <xf numFmtId="0" fontId="2" fillId="3" borderId="2" xfId="0" applyFont="1" applyFill="1" applyBorder="1" applyProtection="1"/>
    <xf numFmtId="0" fontId="10" fillId="2" borderId="3" xfId="0" applyFont="1" applyFill="1" applyBorder="1" applyAlignment="1" applyProtection="1">
      <alignment horizontal="center" wrapText="1"/>
    </xf>
    <xf numFmtId="0" fontId="10" fillId="2" borderId="3" xfId="0" applyFont="1" applyFill="1" applyBorder="1" applyProtection="1"/>
    <xf numFmtId="0" fontId="11" fillId="2" borderId="0" xfId="0" applyFont="1" applyFill="1" applyAlignment="1" applyProtection="1">
      <alignment horizontal="left"/>
    </xf>
    <xf numFmtId="0" fontId="12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Protection="1"/>
    <xf numFmtId="0" fontId="10" fillId="2" borderId="0" xfId="0" applyFont="1" applyFill="1" applyProtection="1"/>
    <xf numFmtId="0" fontId="13" fillId="2" borderId="0" xfId="0" applyFont="1" applyFill="1" applyBorder="1" applyAlignment="1" applyProtection="1">
      <alignment horizontal="right"/>
    </xf>
    <xf numFmtId="0" fontId="14" fillId="2" borderId="0" xfId="0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right" wrapText="1"/>
    </xf>
    <xf numFmtId="0" fontId="13" fillId="2" borderId="4" xfId="0" applyFont="1" applyFill="1" applyBorder="1" applyAlignment="1" applyProtection="1">
      <alignment horizontal="right" wrapText="1"/>
    </xf>
    <xf numFmtId="0" fontId="14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 wrapText="1"/>
    </xf>
    <xf numFmtId="0" fontId="2" fillId="2" borderId="5" xfId="0" applyFont="1" applyFill="1" applyBorder="1" applyProtection="1"/>
    <xf numFmtId="0" fontId="2" fillId="2" borderId="6" xfId="0" applyFont="1" applyFill="1" applyBorder="1" applyAlignment="1" applyProtection="1">
      <alignment horizontal="left"/>
    </xf>
    <xf numFmtId="0" fontId="2" fillId="2" borderId="6" xfId="0" applyFont="1" applyFill="1" applyBorder="1" applyProtection="1"/>
    <xf numFmtId="0" fontId="2" fillId="2" borderId="7" xfId="0" applyFont="1" applyFill="1" applyBorder="1" applyProtection="1"/>
    <xf numFmtId="0" fontId="2" fillId="2" borderId="0" xfId="0" applyFont="1" applyFill="1" applyProtection="1"/>
    <xf numFmtId="0" fontId="2" fillId="0" borderId="8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2" fillId="0" borderId="9" xfId="0" applyFont="1" applyFill="1" applyBorder="1" applyProtection="1"/>
    <xf numFmtId="0" fontId="2" fillId="2" borderId="8" xfId="0" applyFont="1" applyFill="1" applyBorder="1" applyProtection="1"/>
    <xf numFmtId="0" fontId="4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2" fillId="2" borderId="9" xfId="0" applyFont="1" applyFill="1" applyBorder="1" applyProtection="1"/>
    <xf numFmtId="0" fontId="5" fillId="2" borderId="0" xfId="0" applyFont="1" applyFill="1" applyBorder="1" applyProtection="1"/>
    <xf numFmtId="0" fontId="5" fillId="2" borderId="8" xfId="0" applyFont="1" applyFill="1" applyBorder="1" applyProtection="1"/>
    <xf numFmtId="0" fontId="5" fillId="2" borderId="9" xfId="0" applyFont="1" applyFill="1" applyBorder="1" applyProtection="1"/>
    <xf numFmtId="0" fontId="5" fillId="2" borderId="0" xfId="0" applyFont="1" applyFill="1" applyProtection="1"/>
    <xf numFmtId="0" fontId="2" fillId="2" borderId="10" xfId="0" applyFont="1" applyFill="1" applyBorder="1" applyProtection="1"/>
    <xf numFmtId="0" fontId="8" fillId="2" borderId="11" xfId="0" applyFont="1" applyFill="1" applyBorder="1" applyAlignment="1" applyProtection="1">
      <alignment horizontal="left"/>
    </xf>
    <xf numFmtId="0" fontId="7" fillId="2" borderId="11" xfId="0" applyFont="1" applyFill="1" applyBorder="1" applyAlignment="1" applyProtection="1">
      <alignment horizontal="left"/>
    </xf>
    <xf numFmtId="0" fontId="2" fillId="2" borderId="12" xfId="0" applyFont="1" applyFill="1" applyBorder="1" applyProtection="1"/>
    <xf numFmtId="0" fontId="8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0" fontId="2" fillId="3" borderId="13" xfId="0" applyFont="1" applyFill="1" applyBorder="1" applyProtection="1"/>
    <xf numFmtId="0" fontId="2" fillId="2" borderId="14" xfId="0" applyFont="1" applyFill="1" applyBorder="1" applyProtection="1"/>
    <xf numFmtId="0" fontId="10" fillId="2" borderId="14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13" fillId="2" borderId="3" xfId="0" applyFont="1" applyFill="1" applyBorder="1" applyAlignment="1" applyProtection="1">
      <alignment horizontal="right" wrapText="1"/>
    </xf>
    <xf numFmtId="0" fontId="10" fillId="2" borderId="14" xfId="0" applyFont="1" applyFill="1" applyBorder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2" fillId="2" borderId="0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3" xfId="0" applyFont="1" applyFill="1" applyBorder="1" applyProtection="1"/>
    <xf numFmtId="0" fontId="10" fillId="2" borderId="15" xfId="0" applyFont="1" applyFill="1" applyBorder="1" applyAlignment="1" applyProtection="1">
      <alignment horizontal="left"/>
    </xf>
    <xf numFmtId="0" fontId="10" fillId="2" borderId="16" xfId="0" applyFont="1" applyFill="1" applyBorder="1" applyAlignment="1" applyProtection="1">
      <alignment horizontal="left"/>
    </xf>
    <xf numFmtId="0" fontId="2" fillId="2" borderId="17" xfId="0" applyFont="1" applyFill="1" applyBorder="1" applyProtection="1"/>
    <xf numFmtId="0" fontId="10" fillId="2" borderId="18" xfId="0" applyFont="1" applyFill="1" applyBorder="1" applyAlignment="1" applyProtection="1">
      <alignment horizontal="left"/>
    </xf>
    <xf numFmtId="0" fontId="32" fillId="2" borderId="18" xfId="0" applyFont="1" applyFill="1" applyBorder="1" applyAlignment="1" applyProtection="1">
      <alignment horizontal="right"/>
    </xf>
    <xf numFmtId="7" fontId="32" fillId="2" borderId="18" xfId="1" applyNumberFormat="1" applyFont="1" applyFill="1" applyBorder="1" applyAlignment="1" applyProtection="1">
      <alignment horizontal="center"/>
    </xf>
    <xf numFmtId="0" fontId="2" fillId="2" borderId="19" xfId="0" applyFont="1" applyFill="1" applyBorder="1" applyProtection="1"/>
    <xf numFmtId="0" fontId="2" fillId="2" borderId="18" xfId="0" applyFont="1" applyFill="1" applyBorder="1" applyProtection="1"/>
    <xf numFmtId="0" fontId="2" fillId="2" borderId="20" xfId="0" applyFont="1" applyFill="1" applyBorder="1" applyProtection="1"/>
    <xf numFmtId="0" fontId="10" fillId="2" borderId="21" xfId="0" applyFont="1" applyFill="1" applyBorder="1" applyAlignment="1" applyProtection="1">
      <alignment horizontal="left"/>
    </xf>
    <xf numFmtId="44" fontId="10" fillId="2" borderId="21" xfId="1" applyFont="1" applyFill="1" applyBorder="1" applyAlignment="1" applyProtection="1">
      <alignment horizontal="left"/>
    </xf>
    <xf numFmtId="0" fontId="10" fillId="2" borderId="21" xfId="0" applyFont="1" applyFill="1" applyBorder="1" applyProtection="1"/>
    <xf numFmtId="0" fontId="2" fillId="2" borderId="22" xfId="0" applyFont="1" applyFill="1" applyBorder="1" applyProtection="1"/>
    <xf numFmtId="0" fontId="2" fillId="2" borderId="21" xfId="0" applyFont="1" applyFill="1" applyBorder="1" applyProtection="1"/>
    <xf numFmtId="0" fontId="31" fillId="2" borderId="0" xfId="0" applyFont="1" applyFill="1" applyBorder="1" applyAlignment="1" applyProtection="1">
      <alignment horizontal="left"/>
    </xf>
    <xf numFmtId="0" fontId="10" fillId="2" borderId="0" xfId="0" applyFont="1" applyFill="1" applyAlignment="1" applyProtection="1">
      <alignment horizontal="left"/>
    </xf>
    <xf numFmtId="0" fontId="10" fillId="2" borderId="23" xfId="0" applyFont="1" applyFill="1" applyBorder="1" applyAlignment="1" applyProtection="1">
      <alignment horizontal="left"/>
    </xf>
    <xf numFmtId="0" fontId="10" fillId="2" borderId="24" xfId="0" applyFont="1" applyFill="1" applyBorder="1" applyAlignment="1" applyProtection="1">
      <alignment horizontal="left"/>
    </xf>
    <xf numFmtId="0" fontId="10" fillId="2" borderId="0" xfId="0" applyFont="1" applyFill="1" applyAlignment="1" applyProtection="1">
      <alignment horizontal="center"/>
    </xf>
    <xf numFmtId="0" fontId="32" fillId="2" borderId="0" xfId="0" applyFont="1" applyFill="1" applyBorder="1" applyAlignment="1" applyProtection="1">
      <alignment horizontal="right"/>
    </xf>
    <xf numFmtId="7" fontId="32" fillId="2" borderId="0" xfId="1" applyNumberFormat="1" applyFont="1" applyFill="1" applyBorder="1" applyAlignment="1" applyProtection="1">
      <alignment horizontal="center"/>
    </xf>
    <xf numFmtId="7" fontId="13" fillId="2" borderId="0" xfId="1" applyNumberFormat="1" applyFont="1" applyFill="1" applyBorder="1" applyAlignment="1" applyProtection="1">
      <alignment horizontal="center"/>
    </xf>
    <xf numFmtId="44" fontId="10" fillId="2" borderId="0" xfId="1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vertical="center"/>
    </xf>
    <xf numFmtId="0" fontId="13" fillId="2" borderId="0" xfId="0" applyFont="1" applyFill="1" applyAlignment="1" applyProtection="1">
      <alignment horizontal="center"/>
    </xf>
    <xf numFmtId="7" fontId="10" fillId="0" borderId="25" xfId="1" applyNumberFormat="1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2" fillId="2" borderId="0" xfId="0" applyFont="1" applyFill="1" applyAlignment="1" applyProtection="1">
      <alignment horizontal="center"/>
    </xf>
    <xf numFmtId="0" fontId="17" fillId="2" borderId="0" xfId="0" applyFont="1" applyFill="1" applyBorder="1" applyAlignment="1" applyProtection="1">
      <alignment horizontal="right"/>
    </xf>
    <xf numFmtId="7" fontId="17" fillId="2" borderId="0" xfId="1" applyNumberFormat="1" applyFont="1" applyFill="1" applyBorder="1" applyAlignment="1" applyProtection="1">
      <alignment horizontal="center"/>
    </xf>
    <xf numFmtId="44" fontId="2" fillId="2" borderId="0" xfId="1" applyFont="1" applyFill="1" applyBorder="1" applyProtection="1"/>
    <xf numFmtId="0" fontId="10" fillId="2" borderId="18" xfId="0" applyFont="1" applyFill="1" applyBorder="1" applyProtection="1"/>
    <xf numFmtId="0" fontId="13" fillId="2" borderId="18" xfId="0" applyFont="1" applyFill="1" applyBorder="1" applyAlignment="1" applyProtection="1">
      <alignment horizontal="right"/>
    </xf>
    <xf numFmtId="164" fontId="32" fillId="2" borderId="18" xfId="1" applyNumberFormat="1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left"/>
    </xf>
    <xf numFmtId="0" fontId="0" fillId="2" borderId="21" xfId="0" applyFill="1" applyBorder="1" applyProtection="1"/>
    <xf numFmtId="0" fontId="2" fillId="2" borderId="21" xfId="0" applyFont="1" applyFill="1" applyBorder="1" applyAlignment="1" applyProtection="1">
      <alignment horizontal="center"/>
    </xf>
    <xf numFmtId="44" fontId="2" fillId="2" borderId="21" xfId="1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right"/>
    </xf>
    <xf numFmtId="44" fontId="2" fillId="2" borderId="0" xfId="1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right"/>
    </xf>
    <xf numFmtId="0" fontId="18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Protection="1"/>
    <xf numFmtId="7" fontId="13" fillId="0" borderId="26" xfId="1" applyNumberFormat="1" applyFont="1" applyFill="1" applyBorder="1" applyAlignment="1" applyProtection="1">
      <alignment horizontal="center"/>
    </xf>
    <xf numFmtId="0" fontId="13" fillId="2" borderId="0" xfId="0" applyFont="1" applyFill="1" applyAlignment="1" applyProtection="1">
      <alignment horizontal="right"/>
    </xf>
    <xf numFmtId="0" fontId="19" fillId="2" borderId="0" xfId="0" applyFont="1" applyFill="1" applyBorder="1" applyAlignment="1" applyProtection="1">
      <alignment horizontal="left"/>
    </xf>
    <xf numFmtId="0" fontId="20" fillId="2" borderId="0" xfId="0" applyFont="1" applyFill="1" applyBorder="1" applyAlignment="1" applyProtection="1">
      <alignment horizontal="center"/>
    </xf>
    <xf numFmtId="0" fontId="2" fillId="4" borderId="27" xfId="0" applyFont="1" applyFill="1" applyBorder="1" applyProtection="1"/>
    <xf numFmtId="0" fontId="9" fillId="4" borderId="28" xfId="0" applyFont="1" applyFill="1" applyBorder="1" applyAlignment="1" applyProtection="1">
      <alignment horizontal="left" vertical="center"/>
    </xf>
    <xf numFmtId="0" fontId="6" fillId="4" borderId="28" xfId="0" applyFont="1" applyFill="1" applyBorder="1" applyAlignment="1" applyProtection="1">
      <alignment horizontal="center"/>
    </xf>
    <xf numFmtId="0" fontId="8" fillId="4" borderId="28" xfId="0" applyFont="1" applyFill="1" applyBorder="1" applyAlignment="1" applyProtection="1">
      <alignment horizontal="center"/>
    </xf>
    <xf numFmtId="0" fontId="2" fillId="4" borderId="28" xfId="0" applyFont="1" applyFill="1" applyBorder="1" applyProtection="1"/>
    <xf numFmtId="0" fontId="2" fillId="4" borderId="29" xfId="0" applyFont="1" applyFill="1" applyBorder="1" applyProtection="1"/>
    <xf numFmtId="0" fontId="10" fillId="2" borderId="30" xfId="0" applyFont="1" applyFill="1" applyBorder="1" applyProtection="1"/>
    <xf numFmtId="0" fontId="11" fillId="2" borderId="0" xfId="0" applyFont="1" applyFill="1" applyBorder="1" applyAlignment="1" applyProtection="1">
      <alignment horizontal="left"/>
    </xf>
    <xf numFmtId="0" fontId="10" fillId="2" borderId="31" xfId="0" applyFont="1" applyFill="1" applyBorder="1" applyProtection="1"/>
    <xf numFmtId="0" fontId="2" fillId="2" borderId="30" xfId="0" applyFont="1" applyFill="1" applyBorder="1" applyProtection="1"/>
    <xf numFmtId="0" fontId="2" fillId="2" borderId="31" xfId="0" applyFont="1" applyFill="1" applyBorder="1" applyProtection="1"/>
    <xf numFmtId="0" fontId="4" fillId="4" borderId="0" xfId="0" applyFont="1" applyFill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center"/>
    </xf>
    <xf numFmtId="0" fontId="2" fillId="4" borderId="0" xfId="0" applyFont="1" applyFill="1" applyBorder="1" applyProtection="1"/>
    <xf numFmtId="0" fontId="21" fillId="2" borderId="0" xfId="0" applyFont="1" applyFill="1" applyBorder="1" applyProtection="1"/>
    <xf numFmtId="0" fontId="22" fillId="2" borderId="0" xfId="0" applyFont="1" applyFill="1" applyBorder="1" applyAlignment="1" applyProtection="1">
      <alignment horizontal="left"/>
    </xf>
    <xf numFmtId="7" fontId="10" fillId="0" borderId="25" xfId="1" applyNumberFormat="1" applyFont="1" applyFill="1" applyBorder="1" applyAlignment="1" applyProtection="1">
      <alignment horizontal="center" vertical="center"/>
    </xf>
    <xf numFmtId="44" fontId="10" fillId="2" borderId="0" xfId="1" applyFont="1" applyFill="1" applyBorder="1" applyAlignment="1" applyProtection="1">
      <alignment horizontal="left"/>
    </xf>
    <xf numFmtId="7" fontId="13" fillId="0" borderId="32" xfId="0" applyNumberFormat="1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left" vertical="center"/>
    </xf>
    <xf numFmtId="0" fontId="19" fillId="4" borderId="0" xfId="0" applyFont="1" applyFill="1" applyBorder="1" applyAlignment="1" applyProtection="1">
      <alignment horizontal="left"/>
    </xf>
    <xf numFmtId="0" fontId="26" fillId="2" borderId="33" xfId="0" applyFont="1" applyFill="1" applyBorder="1" applyAlignment="1" applyProtection="1">
      <alignment horizontal="left"/>
    </xf>
    <xf numFmtId="0" fontId="26" fillId="2" borderId="0" xfId="0" applyFont="1" applyFill="1" applyBorder="1" applyProtection="1"/>
    <xf numFmtId="0" fontId="26" fillId="2" borderId="34" xfId="0" applyFont="1" applyFill="1" applyBorder="1" applyProtection="1"/>
    <xf numFmtId="0" fontId="26" fillId="2" borderId="0" xfId="0" applyFont="1" applyFill="1" applyBorder="1" applyAlignment="1" applyProtection="1">
      <alignment horizontal="center"/>
    </xf>
    <xf numFmtId="0" fontId="27" fillId="2" borderId="33" xfId="0" applyFont="1" applyFill="1" applyBorder="1" applyAlignment="1" applyProtection="1">
      <alignment horizontal="left"/>
    </xf>
    <xf numFmtId="0" fontId="14" fillId="2" borderId="0" xfId="0" applyFont="1" applyFill="1" applyBorder="1" applyAlignment="1" applyProtection="1">
      <alignment horizontal="center"/>
    </xf>
    <xf numFmtId="0" fontId="10" fillId="2" borderId="34" xfId="0" applyFont="1" applyFill="1" applyBorder="1" applyProtection="1"/>
    <xf numFmtId="7" fontId="10" fillId="0" borderId="35" xfId="1" applyNumberFormat="1" applyFont="1" applyFill="1" applyBorder="1" applyAlignment="1" applyProtection="1">
      <alignment horizontal="center"/>
    </xf>
    <xf numFmtId="0" fontId="10" fillId="2" borderId="33" xfId="0" applyFont="1" applyFill="1" applyBorder="1" applyProtection="1"/>
    <xf numFmtId="0" fontId="10" fillId="2" borderId="34" xfId="0" applyFont="1" applyFill="1" applyBorder="1" applyAlignment="1" applyProtection="1">
      <alignment horizontal="center"/>
    </xf>
    <xf numFmtId="37" fontId="13" fillId="0" borderId="36" xfId="0" applyNumberFormat="1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wrapText="1"/>
    </xf>
    <xf numFmtId="0" fontId="10" fillId="0" borderId="37" xfId="0" applyFont="1" applyFill="1" applyBorder="1" applyAlignment="1" applyProtection="1">
      <alignment horizontal="center"/>
    </xf>
    <xf numFmtId="0" fontId="10" fillId="2" borderId="31" xfId="0" applyFont="1" applyFill="1" applyBorder="1" applyAlignment="1" applyProtection="1">
      <alignment wrapText="1"/>
    </xf>
    <xf numFmtId="37" fontId="13" fillId="0" borderId="38" xfId="0" applyNumberFormat="1" applyFont="1" applyFill="1" applyBorder="1" applyAlignment="1" applyProtection="1">
      <alignment horizontal="center"/>
    </xf>
    <xf numFmtId="0" fontId="2" fillId="2" borderId="39" xfId="0" applyFont="1" applyFill="1" applyBorder="1" applyProtection="1"/>
    <xf numFmtId="0" fontId="16" fillId="2" borderId="18" xfId="0" applyFont="1" applyFill="1" applyBorder="1" applyProtection="1"/>
    <xf numFmtId="0" fontId="5" fillId="2" borderId="18" xfId="0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wrapText="1"/>
    </xf>
    <xf numFmtId="0" fontId="2" fillId="2" borderId="40" xfId="0" applyFont="1" applyFill="1" applyBorder="1" applyProtection="1"/>
    <xf numFmtId="0" fontId="2" fillId="2" borderId="41" xfId="0" applyFont="1" applyFill="1" applyBorder="1" applyProtection="1"/>
    <xf numFmtId="0" fontId="16" fillId="2" borderId="21" xfId="0" applyFont="1" applyFill="1" applyBorder="1" applyProtection="1"/>
    <xf numFmtId="0" fontId="5" fillId="2" borderId="21" xfId="0" applyFont="1" applyFill="1" applyBorder="1" applyAlignment="1" applyProtection="1">
      <alignment horizontal="center"/>
    </xf>
    <xf numFmtId="0" fontId="10" fillId="2" borderId="21" xfId="0" applyFont="1" applyFill="1" applyBorder="1" applyAlignment="1" applyProtection="1">
      <alignment wrapText="1"/>
    </xf>
    <xf numFmtId="0" fontId="2" fillId="2" borderId="42" xfId="0" applyFont="1" applyFill="1" applyBorder="1" applyProtection="1"/>
    <xf numFmtId="44" fontId="13" fillId="2" borderId="0" xfId="1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44" fontId="17" fillId="2" borderId="0" xfId="1" applyFont="1" applyFill="1" applyBorder="1" applyAlignment="1" applyProtection="1">
      <alignment horizontal="center"/>
    </xf>
    <xf numFmtId="7" fontId="10" fillId="5" borderId="25" xfId="1" applyNumberFormat="1" applyFont="1" applyFill="1" applyBorder="1" applyAlignment="1" applyProtection="1">
      <alignment horizontal="center"/>
    </xf>
    <xf numFmtId="7" fontId="13" fillId="0" borderId="43" xfId="1" applyNumberFormat="1" applyFont="1" applyFill="1" applyBorder="1" applyAlignment="1" applyProtection="1">
      <alignment horizontal="center"/>
    </xf>
    <xf numFmtId="7" fontId="17" fillId="0" borderId="0" xfId="1" applyNumberFormat="1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left"/>
    </xf>
    <xf numFmtId="0" fontId="5" fillId="4" borderId="0" xfId="0" applyFont="1" applyFill="1" applyBorder="1" applyProtection="1"/>
    <xf numFmtId="0" fontId="5" fillId="4" borderId="0" xfId="0" applyFont="1" applyFill="1" applyBorder="1" applyAlignment="1" applyProtection="1">
      <alignment horizontal="center"/>
    </xf>
    <xf numFmtId="0" fontId="0" fillId="2" borderId="0" xfId="0" applyFill="1" applyProtection="1"/>
    <xf numFmtId="7" fontId="28" fillId="0" borderId="43" xfId="0" applyNumberFormat="1" applyFont="1" applyFill="1" applyBorder="1" applyAlignment="1" applyProtection="1">
      <alignment horizontal="center"/>
    </xf>
    <xf numFmtId="0" fontId="29" fillId="2" borderId="0" xfId="0" applyFont="1" applyFill="1" applyBorder="1" applyProtection="1"/>
    <xf numFmtId="0" fontId="29" fillId="2" borderId="0" xfId="0" applyFont="1" applyFill="1" applyProtection="1"/>
    <xf numFmtId="0" fontId="30" fillId="2" borderId="30" xfId="0" applyFont="1" applyFill="1" applyBorder="1" applyProtection="1"/>
    <xf numFmtId="0" fontId="30" fillId="2" borderId="0" xfId="0" applyFont="1" applyFill="1" applyBorder="1" applyAlignment="1" applyProtection="1">
      <alignment horizontal="left"/>
    </xf>
    <xf numFmtId="0" fontId="30" fillId="2" borderId="0" xfId="0" applyFont="1" applyFill="1" applyBorder="1" applyProtection="1"/>
    <xf numFmtId="0" fontId="30" fillId="2" borderId="31" xfId="0" applyFont="1" applyFill="1" applyBorder="1" applyProtection="1"/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center"/>
    </xf>
    <xf numFmtId="0" fontId="35" fillId="2" borderId="0" xfId="0" applyFont="1" applyFill="1" applyAlignment="1" applyProtection="1">
      <alignment horizontal="center"/>
    </xf>
    <xf numFmtId="0" fontId="15" fillId="3" borderId="0" xfId="0" applyFont="1" applyFill="1" applyBorder="1" applyAlignment="1" applyProtection="1">
      <alignment horizontal="right" vertical="center"/>
    </xf>
    <xf numFmtId="49" fontId="15" fillId="3" borderId="0" xfId="0" applyNumberFormat="1" applyFont="1" applyFill="1" applyBorder="1" applyAlignment="1" applyProtection="1">
      <alignment horizontal="left" vertical="center"/>
    </xf>
    <xf numFmtId="7" fontId="10" fillId="6" borderId="16" xfId="1" applyNumberFormat="1" applyFont="1" applyFill="1" applyBorder="1" applyAlignment="1" applyProtection="1">
      <alignment horizontal="center"/>
    </xf>
    <xf numFmtId="7" fontId="10" fillId="6" borderId="25" xfId="1" applyNumberFormat="1" applyFont="1" applyFill="1" applyBorder="1" applyAlignment="1" applyProtection="1">
      <alignment horizontal="center"/>
    </xf>
    <xf numFmtId="0" fontId="10" fillId="6" borderId="25" xfId="0" applyFont="1" applyFill="1" applyBorder="1" applyAlignment="1" applyProtection="1">
      <alignment horizontal="left"/>
    </xf>
    <xf numFmtId="0" fontId="10" fillId="6" borderId="16" xfId="0" applyFont="1" applyFill="1" applyBorder="1" applyAlignment="1" applyProtection="1">
      <alignment horizontal="left"/>
    </xf>
    <xf numFmtId="0" fontId="10" fillId="6" borderId="25" xfId="0" applyFont="1" applyFill="1" applyBorder="1" applyAlignment="1" applyProtection="1">
      <alignment horizontal="center"/>
    </xf>
    <xf numFmtId="7" fontId="10" fillId="6" borderId="25" xfId="1" applyNumberFormat="1" applyFont="1" applyFill="1" applyBorder="1" applyAlignment="1" applyProtection="1">
      <alignment horizontal="center" vertical="center"/>
    </xf>
    <xf numFmtId="7" fontId="10" fillId="7" borderId="25" xfId="1" applyNumberFormat="1" applyFont="1" applyFill="1" applyBorder="1" applyAlignment="1" applyProtection="1">
      <alignment horizontal="center" vertical="center"/>
    </xf>
    <xf numFmtId="37" fontId="10" fillId="7" borderId="35" xfId="0" applyNumberFormat="1" applyFont="1" applyFill="1" applyBorder="1" applyAlignment="1" applyProtection="1">
      <alignment horizontal="center"/>
    </xf>
    <xf numFmtId="7" fontId="10" fillId="7" borderId="35" xfId="1" applyNumberFormat="1" applyFont="1" applyFill="1" applyBorder="1" applyAlignment="1" applyProtection="1">
      <alignment horizontal="center"/>
    </xf>
    <xf numFmtId="3" fontId="10" fillId="7" borderId="25" xfId="0" applyNumberFormat="1" applyFont="1" applyFill="1" applyBorder="1" applyAlignment="1" applyProtection="1">
      <alignment horizontal="center"/>
    </xf>
    <xf numFmtId="7" fontId="10" fillId="7" borderId="25" xfId="1" applyNumberFormat="1" applyFont="1" applyFill="1" applyBorder="1" applyAlignment="1" applyProtection="1">
      <alignment horizontal="center"/>
    </xf>
    <xf numFmtId="7" fontId="10" fillId="7" borderId="16" xfId="1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17" fillId="0" borderId="0" xfId="0" applyFont="1" applyFill="1" applyBorder="1" applyAlignment="1" applyProtection="1">
      <alignment horizontal="center" wrapText="1"/>
    </xf>
    <xf numFmtId="0" fontId="0" fillId="2" borderId="0" xfId="0" applyFill="1" applyAlignment="1" applyProtection="1">
      <alignment horizontal="center"/>
    </xf>
    <xf numFmtId="0" fontId="0" fillId="0" borderId="0" xfId="0" applyAlignment="1" applyProtection="1"/>
    <xf numFmtId="0" fontId="10" fillId="7" borderId="25" xfId="0" applyFont="1" applyFill="1" applyBorder="1" applyAlignment="1" applyProtection="1">
      <alignment horizontal="left"/>
    </xf>
    <xf numFmtId="0" fontId="16" fillId="2" borderId="0" xfId="0" applyFont="1" applyFill="1" applyBorder="1" applyAlignment="1" applyProtection="1">
      <alignment horizontal="left"/>
    </xf>
    <xf numFmtId="0" fontId="4" fillId="4" borderId="44" xfId="0" applyFont="1" applyFill="1" applyBorder="1" applyAlignment="1" applyProtection="1">
      <alignment horizontal="left" vertical="center"/>
    </xf>
    <xf numFmtId="0" fontId="25" fillId="4" borderId="45" xfId="0" applyFont="1" applyFill="1" applyBorder="1" applyAlignment="1" applyProtection="1">
      <alignment horizontal="left" vertical="center"/>
    </xf>
    <xf numFmtId="0" fontId="25" fillId="4" borderId="46" xfId="0" applyFont="1" applyFill="1" applyBorder="1" applyAlignment="1" applyProtection="1">
      <alignment horizontal="left" vertical="center"/>
    </xf>
    <xf numFmtId="0" fontId="33" fillId="2" borderId="6" xfId="0" applyFont="1" applyFill="1" applyBorder="1" applyAlignment="1" applyProtection="1">
      <alignment horizontal="left" vertical="center"/>
    </xf>
    <xf numFmtId="0" fontId="0" fillId="0" borderId="6" xfId="0" applyBorder="1" applyProtection="1"/>
    <xf numFmtId="0" fontId="13" fillId="0" borderId="0" xfId="0" applyFont="1" applyFill="1" applyBorder="1" applyAlignment="1" applyProtection="1">
      <alignment horizontal="right"/>
    </xf>
    <xf numFmtId="0" fontId="13" fillId="0" borderId="4" xfId="0" applyFont="1" applyFill="1" applyBorder="1" applyAlignment="1" applyProtection="1">
      <alignment horizontal="right"/>
    </xf>
    <xf numFmtId="0" fontId="9" fillId="8" borderId="47" xfId="0" applyFont="1" applyFill="1" applyBorder="1" applyAlignment="1" applyProtection="1">
      <alignment horizontal="center" vertical="center" wrapText="1"/>
    </xf>
    <xf numFmtId="0" fontId="0" fillId="8" borderId="48" xfId="0" applyFill="1" applyBorder="1" applyAlignment="1" applyProtection="1">
      <alignment horizontal="center" vertical="center" wrapText="1"/>
    </xf>
    <xf numFmtId="0" fontId="0" fillId="8" borderId="49" xfId="0" applyFill="1" applyBorder="1" applyAlignment="1" applyProtection="1">
      <alignment horizontal="center" vertical="center" wrapText="1"/>
    </xf>
    <xf numFmtId="0" fontId="13" fillId="2" borderId="18" xfId="0" applyFont="1" applyFill="1" applyBorder="1" applyAlignment="1" applyProtection="1">
      <alignment horizontal="left"/>
    </xf>
    <xf numFmtId="0" fontId="10" fillId="2" borderId="15" xfId="0" applyFont="1" applyFill="1" applyBorder="1" applyAlignment="1" applyProtection="1">
      <alignment horizontal="left"/>
    </xf>
    <xf numFmtId="0" fontId="10" fillId="2" borderId="50" xfId="0" applyFont="1" applyFill="1" applyBorder="1" applyAlignment="1" applyProtection="1">
      <alignment horizontal="left"/>
    </xf>
    <xf numFmtId="0" fontId="10" fillId="2" borderId="16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left"/>
    </xf>
    <xf numFmtId="0" fontId="10" fillId="0" borderId="25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right"/>
    </xf>
    <xf numFmtId="0" fontId="0" fillId="0" borderId="0" xfId="0" applyBorder="1" applyAlignment="1" applyProtection="1"/>
    <xf numFmtId="0" fontId="4" fillId="4" borderId="0" xfId="0" applyFont="1" applyFill="1" applyBorder="1" applyAlignment="1" applyProtection="1">
      <alignment horizontal="left" vertical="center"/>
    </xf>
    <xf numFmtId="0" fontId="4" fillId="4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27" fillId="0" borderId="51" xfId="0" applyFont="1" applyFill="1" applyBorder="1" applyAlignment="1" applyProtection="1">
      <alignment horizontal="right"/>
    </xf>
    <xf numFmtId="0" fontId="0" fillId="0" borderId="52" xfId="0" applyBorder="1" applyAlignment="1" applyProtection="1"/>
    <xf numFmtId="0" fontId="10" fillId="0" borderId="15" xfId="0" applyFont="1" applyFill="1" applyBorder="1" applyAlignment="1" applyProtection="1">
      <alignment horizontal="left" vertical="center" wrapText="1"/>
    </xf>
    <xf numFmtId="0" fontId="10" fillId="0" borderId="50" xfId="0" applyFont="1" applyBorder="1" applyAlignment="1" applyProtection="1">
      <alignment horizontal="left" vertical="center" wrapText="1"/>
    </xf>
    <xf numFmtId="0" fontId="10" fillId="0" borderId="16" xfId="0" applyFont="1" applyBorder="1" applyAlignment="1" applyProtection="1">
      <alignment horizontal="left" vertical="center" wrapText="1"/>
    </xf>
    <xf numFmtId="0" fontId="23" fillId="0" borderId="53" xfId="0" applyFont="1" applyFill="1" applyBorder="1" applyAlignment="1" applyProtection="1">
      <alignment horizontal="right" vertical="center"/>
    </xf>
    <xf numFmtId="0" fontId="23" fillId="0" borderId="54" xfId="0" applyFont="1" applyFill="1" applyBorder="1" applyAlignment="1" applyProtection="1">
      <alignment horizontal="right" vertical="center"/>
    </xf>
    <xf numFmtId="0" fontId="24" fillId="0" borderId="54" xfId="0" applyFont="1" applyFill="1" applyBorder="1" applyAlignment="1" applyProtection="1">
      <alignment horizontal="right"/>
    </xf>
    <xf numFmtId="0" fontId="4" fillId="4" borderId="55" xfId="0" applyFont="1" applyFill="1" applyBorder="1" applyAlignment="1" applyProtection="1">
      <alignment horizontal="left" vertical="center"/>
    </xf>
    <xf numFmtId="0" fontId="25" fillId="4" borderId="56" xfId="0" applyFont="1" applyFill="1" applyBorder="1" applyAlignment="1" applyProtection="1">
      <alignment horizontal="left" vertical="center"/>
    </xf>
    <xf numFmtId="0" fontId="25" fillId="4" borderId="57" xfId="0" applyFont="1" applyFill="1" applyBorder="1" applyAlignment="1" applyProtection="1">
      <alignment horizontal="left" vertical="center"/>
    </xf>
    <xf numFmtId="0" fontId="14" fillId="2" borderId="58" xfId="0" applyFont="1" applyFill="1" applyBorder="1" applyAlignment="1" applyProtection="1">
      <alignment horizontal="left"/>
    </xf>
    <xf numFmtId="0" fontId="14" fillId="0" borderId="50" xfId="0" applyFont="1" applyBorder="1" applyAlignment="1" applyProtection="1">
      <alignment horizontal="left"/>
    </xf>
    <xf numFmtId="0" fontId="14" fillId="0" borderId="16" xfId="0" applyFont="1" applyBorder="1" applyAlignment="1" applyProtection="1">
      <alignment horizontal="left"/>
    </xf>
    <xf numFmtId="0" fontId="14" fillId="2" borderId="50" xfId="0" applyFont="1" applyFill="1" applyBorder="1" applyAlignment="1" applyProtection="1">
      <alignment horizontal="left"/>
    </xf>
    <xf numFmtId="0" fontId="14" fillId="2" borderId="16" xfId="0" applyFont="1" applyFill="1" applyBorder="1" applyAlignment="1" applyProtection="1">
      <alignment horizontal="left"/>
    </xf>
    <xf numFmtId="0" fontId="27" fillId="0" borderId="33" xfId="0" applyFont="1" applyFill="1" applyBorder="1" applyAlignment="1" applyProtection="1">
      <alignment horizontal="right"/>
    </xf>
    <xf numFmtId="0" fontId="10" fillId="6" borderId="15" xfId="0" applyFont="1" applyFill="1" applyBorder="1" applyAlignment="1" applyProtection="1">
      <alignment horizontal="left"/>
    </xf>
    <xf numFmtId="0" fontId="10" fillId="6" borderId="16" xfId="0" applyFont="1" applyFill="1" applyBorder="1" applyAlignment="1" applyProtection="1">
      <alignment horizontal="left"/>
    </xf>
    <xf numFmtId="0" fontId="13" fillId="2" borderId="15" xfId="0" applyFont="1" applyFill="1" applyBorder="1" applyAlignment="1" applyProtection="1">
      <alignment horizontal="left" vertical="center" wrapText="1" indent="1"/>
    </xf>
    <xf numFmtId="0" fontId="13" fillId="2" borderId="16" xfId="0" applyFont="1" applyFill="1" applyBorder="1" applyAlignment="1" applyProtection="1">
      <alignment horizontal="left" vertical="center" wrapText="1" indent="1"/>
    </xf>
    <xf numFmtId="0" fontId="10" fillId="0" borderId="50" xfId="0" applyFont="1" applyFill="1" applyBorder="1" applyAlignment="1" applyProtection="1">
      <alignment horizontal="left" vertical="center" wrapText="1"/>
    </xf>
    <xf numFmtId="0" fontId="10" fillId="0" borderId="16" xfId="0" applyFont="1" applyFill="1" applyBorder="1" applyAlignment="1" applyProtection="1">
      <alignment horizontal="left" vertical="center" wrapText="1"/>
    </xf>
    <xf numFmtId="0" fontId="10" fillId="6" borderId="25" xfId="0" applyFont="1" applyFill="1" applyBorder="1" applyAlignment="1" applyProtection="1">
      <alignment horizontal="left" vertical="center" wrapText="1"/>
    </xf>
    <xf numFmtId="0" fontId="0" fillId="0" borderId="50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9" fillId="3" borderId="59" xfId="0" applyFont="1" applyFill="1" applyBorder="1" applyAlignment="1" applyProtection="1">
      <alignment horizontal="center" vertical="center"/>
    </xf>
    <xf numFmtId="0" fontId="9" fillId="3" borderId="60" xfId="0" applyFont="1" applyFill="1" applyBorder="1" applyAlignment="1" applyProtection="1">
      <alignment horizontal="center" vertical="center"/>
    </xf>
    <xf numFmtId="0" fontId="9" fillId="3" borderId="61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left" vertical="center" wrapText="1" indent="1"/>
    </xf>
    <xf numFmtId="0" fontId="10" fillId="6" borderId="25" xfId="0" applyFont="1" applyFill="1" applyBorder="1" applyAlignment="1" applyProtection="1">
      <alignment horizontal="left"/>
    </xf>
    <xf numFmtId="0" fontId="10" fillId="6" borderId="25" xfId="0" applyFont="1" applyFill="1" applyBorder="1" applyAlignment="1" applyProtection="1"/>
    <xf numFmtId="0" fontId="10" fillId="6" borderId="15" xfId="0" applyFont="1" applyFill="1" applyBorder="1" applyAlignment="1" applyProtection="1"/>
    <xf numFmtId="0" fontId="10" fillId="6" borderId="50" xfId="0" applyFont="1" applyFill="1" applyBorder="1" applyAlignment="1" applyProtection="1"/>
    <xf numFmtId="0" fontId="10" fillId="6" borderId="16" xfId="0" applyFont="1" applyFill="1" applyBorder="1" applyAlignment="1" applyProtection="1"/>
    <xf numFmtId="16" fontId="34" fillId="2" borderId="0" xfId="0" applyNumberFormat="1" applyFont="1" applyFill="1" applyAlignment="1" applyProtection="1">
      <alignment horizontal="left"/>
    </xf>
    <xf numFmtId="0" fontId="34" fillId="2" borderId="0" xfId="0" applyFont="1" applyFill="1" applyAlignment="1" applyProtection="1"/>
    <xf numFmtId="0" fontId="3" fillId="8" borderId="62" xfId="0" applyFont="1" applyFill="1" applyBorder="1" applyAlignment="1" applyProtection="1">
      <alignment horizontal="center" vertical="center"/>
    </xf>
    <xf numFmtId="0" fontId="0" fillId="0" borderId="63" xfId="0" applyBorder="1" applyAlignment="1" applyProtection="1"/>
    <xf numFmtId="0" fontId="0" fillId="0" borderId="64" xfId="0" applyBorder="1" applyAlignment="1" applyProtection="1"/>
    <xf numFmtId="0" fontId="10" fillId="2" borderId="0" xfId="0" applyFont="1" applyFill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49" fontId="13" fillId="6" borderId="15" xfId="0" applyNumberFormat="1" applyFont="1" applyFill="1" applyBorder="1" applyAlignment="1" applyProtection="1">
      <alignment horizontal="center"/>
    </xf>
    <xf numFmtId="49" fontId="13" fillId="6" borderId="16" xfId="0" applyNumberFormat="1" applyFont="1" applyFill="1" applyBorder="1" applyAlignment="1" applyProtection="1">
      <alignment horizontal="center"/>
    </xf>
    <xf numFmtId="49" fontId="13" fillId="6" borderId="15" xfId="0" applyNumberFormat="1" applyFont="1" applyFill="1" applyBorder="1" applyAlignment="1" applyProtection="1">
      <alignment horizontal="center" wrapText="1"/>
    </xf>
    <xf numFmtId="49" fontId="13" fillId="6" borderId="16" xfId="0" applyNumberFormat="1" applyFont="1" applyFill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19050</xdr:rowOff>
    </xdr:from>
    <xdr:to>
      <xdr:col>3</xdr:col>
      <xdr:colOff>685800</xdr:colOff>
      <xdr:row>0</xdr:row>
      <xdr:rowOff>523875</xdr:rowOff>
    </xdr:to>
    <xdr:pic>
      <xdr:nvPicPr>
        <xdr:cNvPr id="1037" name="Picture 2" descr="GSGLA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31667" b="71217"/>
        <a:stretch>
          <a:fillRect/>
        </a:stretch>
      </xdr:blipFill>
      <xdr:spPr bwMode="auto">
        <a:xfrm>
          <a:off x="200025" y="19050"/>
          <a:ext cx="12192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9"/>
  <sheetViews>
    <sheetView tabSelected="1" view="pageBreakPreview" zoomScaleNormal="100" zoomScaleSheetLayoutView="100" workbookViewId="0">
      <selection activeCell="B111" sqref="B111:I111"/>
    </sheetView>
  </sheetViews>
  <sheetFormatPr defaultColWidth="54.85546875" defaultRowHeight="18"/>
  <cols>
    <col min="1" max="1" width="2.28515625" style="1" customWidth="1"/>
    <col min="2" max="2" width="2.42578125" style="28" customWidth="1"/>
    <col min="3" max="3" width="6.28515625" style="30" customWidth="1"/>
    <col min="4" max="4" width="18.140625" style="30" customWidth="1"/>
    <col min="5" max="5" width="39.28515625" style="167" customWidth="1"/>
    <col min="6" max="6" width="24" style="91" customWidth="1"/>
    <col min="7" max="7" width="22.42578125" style="28" customWidth="1"/>
    <col min="8" max="8" width="19.7109375" style="28" customWidth="1"/>
    <col min="9" max="9" width="3.5703125" style="28" customWidth="1"/>
    <col min="10" max="16384" width="54.85546875" style="28"/>
  </cols>
  <sheetData>
    <row r="1" spans="1:9" ht="42" customHeight="1">
      <c r="B1" s="24"/>
      <c r="C1" s="25"/>
      <c r="D1" s="25"/>
      <c r="E1" s="202" t="s">
        <v>103</v>
      </c>
      <c r="F1" s="203"/>
      <c r="G1" s="203"/>
      <c r="H1" s="26"/>
      <c r="I1" s="27"/>
    </row>
    <row r="2" spans="1:9" ht="32.1" customHeight="1">
      <c r="B2" s="29"/>
      <c r="C2" s="257" t="s">
        <v>102</v>
      </c>
      <c r="D2" s="258"/>
      <c r="E2" s="258"/>
      <c r="F2" s="258"/>
      <c r="G2" s="258"/>
      <c r="H2" s="259"/>
      <c r="I2" s="31"/>
    </row>
    <row r="3" spans="1:9" ht="6" customHeight="1">
      <c r="B3" s="32"/>
      <c r="C3" s="33"/>
      <c r="D3" s="33"/>
      <c r="E3" s="34"/>
      <c r="F3" s="35"/>
      <c r="G3" s="1"/>
      <c r="H3" s="1"/>
      <c r="I3" s="36"/>
    </row>
    <row r="4" spans="1:9" s="40" customFormat="1" ht="38.25" customHeight="1">
      <c r="A4" s="37"/>
      <c r="B4" s="38"/>
      <c r="C4" s="192" t="s">
        <v>104</v>
      </c>
      <c r="D4" s="193"/>
      <c r="E4" s="193"/>
      <c r="F4" s="193"/>
      <c r="G4" s="193"/>
      <c r="H4" s="193"/>
      <c r="I4" s="39"/>
    </row>
    <row r="5" spans="1:9" s="40" customFormat="1" ht="20.100000000000001" customHeight="1">
      <c r="A5" s="37"/>
      <c r="B5" s="38"/>
      <c r="C5" s="194" t="s">
        <v>98</v>
      </c>
      <c r="D5" s="193"/>
      <c r="E5" s="193"/>
      <c r="F5" s="193"/>
      <c r="G5" s="193"/>
      <c r="H5" s="193"/>
      <c r="I5" s="39"/>
    </row>
    <row r="6" spans="1:9" s="40" customFormat="1" ht="20.100000000000001" customHeight="1">
      <c r="A6" s="37"/>
      <c r="B6" s="38"/>
      <c r="C6" s="192" t="s">
        <v>97</v>
      </c>
      <c r="D6" s="193"/>
      <c r="E6" s="193"/>
      <c r="F6" s="193"/>
      <c r="G6" s="193"/>
      <c r="H6" s="193"/>
      <c r="I6" s="39"/>
    </row>
    <row r="7" spans="1:9" s="40" customFormat="1" ht="20.100000000000001" customHeight="1">
      <c r="A7" s="37"/>
      <c r="B7" s="38"/>
      <c r="C7" s="192" t="s">
        <v>101</v>
      </c>
      <c r="D7" s="193"/>
      <c r="E7" s="193"/>
      <c r="F7" s="193"/>
      <c r="G7" s="193"/>
      <c r="H7" s="193"/>
      <c r="I7" s="39"/>
    </row>
    <row r="8" spans="1:9" ht="4.5" customHeight="1" thickBot="1">
      <c r="B8" s="41"/>
      <c r="C8" s="42"/>
      <c r="D8" s="42"/>
      <c r="E8" s="43"/>
      <c r="F8" s="43"/>
      <c r="G8" s="43"/>
      <c r="H8" s="43"/>
      <c r="I8" s="44"/>
    </row>
    <row r="9" spans="1:9" ht="6" customHeight="1" thickBot="1">
      <c r="C9" s="45"/>
      <c r="D9" s="45"/>
      <c r="E9" s="46"/>
      <c r="F9" s="47"/>
    </row>
    <row r="10" spans="1:9" ht="32.1" customHeight="1">
      <c r="B10" s="2"/>
      <c r="C10" s="3" t="s">
        <v>33</v>
      </c>
      <c r="D10" s="3"/>
      <c r="E10" s="4"/>
      <c r="F10" s="5"/>
      <c r="G10" s="6"/>
      <c r="H10" s="6"/>
      <c r="I10" s="48"/>
    </row>
    <row r="11" spans="1:9" ht="18.75" customHeight="1">
      <c r="B11" s="7"/>
      <c r="C11" s="260" t="s">
        <v>26</v>
      </c>
      <c r="D11" s="261"/>
      <c r="E11" s="261"/>
      <c r="F11" s="261"/>
      <c r="G11" s="261"/>
      <c r="H11" s="261"/>
      <c r="I11" s="49"/>
    </row>
    <row r="12" spans="1:9" ht="10.5" customHeight="1">
      <c r="B12" s="8"/>
      <c r="C12" s="9"/>
      <c r="D12" s="9"/>
      <c r="E12" s="10"/>
      <c r="F12" s="10"/>
      <c r="G12" s="11"/>
      <c r="H12" s="11"/>
      <c r="I12" s="49"/>
    </row>
    <row r="13" spans="1:9" s="12" customFormat="1" ht="18.75" customHeight="1">
      <c r="A13" s="11"/>
      <c r="B13" s="8"/>
      <c r="C13" s="11"/>
      <c r="D13" s="11"/>
      <c r="F13" s="13" t="s">
        <v>47</v>
      </c>
      <c r="G13" s="262"/>
      <c r="H13" s="263"/>
      <c r="I13" s="50"/>
    </row>
    <row r="14" spans="1:9" s="12" customFormat="1" ht="6.75" customHeight="1">
      <c r="A14" s="11"/>
      <c r="B14" s="8"/>
      <c r="C14" s="14"/>
      <c r="D14" s="14"/>
      <c r="E14" s="15"/>
      <c r="F14" s="16"/>
      <c r="G14" s="11"/>
      <c r="H14" s="11"/>
      <c r="I14" s="50"/>
    </row>
    <row r="15" spans="1:9" s="54" customFormat="1" ht="18.75" customHeight="1">
      <c r="A15" s="51"/>
      <c r="B15" s="52"/>
      <c r="C15" s="17"/>
      <c r="D15" s="17"/>
      <c r="E15" s="18"/>
      <c r="F15" s="13" t="s">
        <v>46</v>
      </c>
      <c r="G15" s="264"/>
      <c r="H15" s="265"/>
      <c r="I15" s="53"/>
    </row>
    <row r="16" spans="1:9" s="12" customFormat="1" ht="8.1" customHeight="1">
      <c r="A16" s="11"/>
      <c r="B16" s="8"/>
      <c r="C16" s="14"/>
      <c r="D16" s="14"/>
      <c r="E16" s="15"/>
      <c r="F16" s="16"/>
      <c r="G16" s="11"/>
      <c r="H16" s="11"/>
      <c r="I16" s="50"/>
    </row>
    <row r="17" spans="1:9" s="12" customFormat="1" ht="18.75" customHeight="1">
      <c r="A17" s="11"/>
      <c r="B17" s="8"/>
      <c r="C17" s="19"/>
      <c r="D17" s="19"/>
      <c r="F17" s="13" t="str">
        <f>IF(G13&lt;&gt;"","Troop "&amp;G13&amp;" is in what Service Unit","How will you be getting to ______________?  ")</f>
        <v xml:space="preserve">How will you be getting to ______________?  </v>
      </c>
      <c r="G17" s="264"/>
      <c r="H17" s="265"/>
      <c r="I17" s="50"/>
    </row>
    <row r="18" spans="1:9" ht="6.75" hidden="1" customHeight="1">
      <c r="B18" s="8"/>
      <c r="C18" s="20"/>
      <c r="D18" s="20"/>
      <c r="E18" s="11"/>
      <c r="F18" s="16"/>
      <c r="G18" s="11"/>
      <c r="H18" s="11"/>
      <c r="I18" s="49"/>
    </row>
    <row r="19" spans="1:9" ht="9.75" customHeight="1">
      <c r="B19" s="8"/>
      <c r="C19" s="20"/>
      <c r="D19" s="20"/>
      <c r="E19" s="11"/>
      <c r="F19" s="16"/>
      <c r="G19" s="11"/>
      <c r="H19" s="11"/>
      <c r="I19" s="49"/>
    </row>
    <row r="20" spans="1:9" s="58" customFormat="1" ht="18.75" customHeight="1">
      <c r="A20" s="55"/>
      <c r="B20" s="56"/>
      <c r="C20" s="83" t="s">
        <v>27</v>
      </c>
      <c r="D20" s="83"/>
      <c r="E20" s="178"/>
      <c r="F20" s="179"/>
      <c r="G20" s="86"/>
      <c r="H20" s="86"/>
      <c r="I20" s="57"/>
    </row>
    <row r="21" spans="1:9">
      <c r="A21" s="11"/>
      <c r="B21" s="8"/>
      <c r="C21" s="20" t="s">
        <v>48</v>
      </c>
      <c r="D21" s="20"/>
      <c r="E21" s="12"/>
      <c r="F21" s="20"/>
      <c r="G21" s="11"/>
      <c r="H21" s="11"/>
      <c r="I21" s="49"/>
    </row>
    <row r="22" spans="1:9">
      <c r="A22" s="11"/>
      <c r="B22" s="8"/>
      <c r="C22" s="20" t="s">
        <v>82</v>
      </c>
      <c r="D22" s="20"/>
      <c r="E22" s="12"/>
      <c r="F22" s="20"/>
      <c r="G22" s="11"/>
      <c r="H22" s="11"/>
      <c r="I22" s="49"/>
    </row>
    <row r="23" spans="1:9">
      <c r="A23" s="11"/>
      <c r="B23" s="8"/>
      <c r="C23" s="20" t="s">
        <v>83</v>
      </c>
      <c r="D23" s="20"/>
      <c r="E23" s="12"/>
      <c r="F23" s="20"/>
      <c r="G23" s="11"/>
      <c r="H23" s="11"/>
      <c r="I23" s="49"/>
    </row>
    <row r="24" spans="1:9" ht="2.1" customHeight="1">
      <c r="B24" s="59"/>
      <c r="C24" s="20"/>
      <c r="D24" s="20"/>
      <c r="E24" s="11"/>
      <c r="F24" s="16"/>
      <c r="G24" s="12"/>
      <c r="H24" s="22"/>
      <c r="I24" s="49"/>
    </row>
    <row r="25" spans="1:9" ht="14.25" customHeight="1">
      <c r="B25" s="59"/>
      <c r="C25" s="20"/>
      <c r="D25" s="20"/>
      <c r="E25" s="11"/>
      <c r="F25" s="16"/>
      <c r="G25" s="12"/>
      <c r="H25" s="22" t="s">
        <v>1</v>
      </c>
      <c r="I25" s="49"/>
    </row>
    <row r="26" spans="1:9" ht="14.25" customHeight="1">
      <c r="B26" s="59"/>
      <c r="C26" s="20"/>
      <c r="D26" s="20"/>
      <c r="E26" s="21" t="s">
        <v>31</v>
      </c>
      <c r="F26" s="16"/>
      <c r="G26" s="12"/>
      <c r="H26" s="23" t="s">
        <v>78</v>
      </c>
      <c r="I26" s="49"/>
    </row>
    <row r="27" spans="1:9" ht="15.75" customHeight="1">
      <c r="B27" s="59"/>
      <c r="C27" s="60" t="s">
        <v>28</v>
      </c>
      <c r="D27" s="61"/>
      <c r="E27" s="251"/>
      <c r="F27" s="251"/>
      <c r="G27" s="251"/>
      <c r="H27" s="180"/>
      <c r="I27" s="49"/>
    </row>
    <row r="28" spans="1:9" ht="15.75" customHeight="1">
      <c r="B28" s="59"/>
      <c r="C28" s="60" t="s">
        <v>28</v>
      </c>
      <c r="D28" s="61"/>
      <c r="E28" s="251"/>
      <c r="F28" s="251"/>
      <c r="G28" s="251"/>
      <c r="H28" s="181"/>
      <c r="I28" s="49"/>
    </row>
    <row r="29" spans="1:9" ht="15.75" customHeight="1">
      <c r="B29" s="59"/>
      <c r="C29" s="60" t="s">
        <v>29</v>
      </c>
      <c r="D29" s="61"/>
      <c r="E29" s="251"/>
      <c r="F29" s="251"/>
      <c r="G29" s="251"/>
      <c r="H29" s="181"/>
      <c r="I29" s="49"/>
    </row>
    <row r="30" spans="1:9" ht="15.75" customHeight="1">
      <c r="B30" s="59"/>
      <c r="C30" s="60" t="s">
        <v>29</v>
      </c>
      <c r="D30" s="61"/>
      <c r="E30" s="252"/>
      <c r="F30" s="253"/>
      <c r="G30" s="254"/>
      <c r="H30" s="181"/>
      <c r="I30" s="49"/>
    </row>
    <row r="31" spans="1:9" ht="15.75" customHeight="1">
      <c r="B31" s="59"/>
      <c r="C31" s="60" t="s">
        <v>105</v>
      </c>
      <c r="D31" s="61"/>
      <c r="E31" s="251"/>
      <c r="F31" s="251"/>
      <c r="G31" s="251"/>
      <c r="H31" s="181"/>
      <c r="I31" s="49"/>
    </row>
    <row r="32" spans="1:9" ht="15.75" customHeight="1">
      <c r="B32" s="59"/>
      <c r="C32" s="60" t="s">
        <v>105</v>
      </c>
      <c r="D32" s="61"/>
      <c r="E32" s="251"/>
      <c r="F32" s="251"/>
      <c r="G32" s="251"/>
      <c r="H32" s="181"/>
      <c r="I32" s="49"/>
    </row>
    <row r="33" spans="1:9" ht="15.75" customHeight="1">
      <c r="B33" s="59"/>
      <c r="C33" s="60" t="s">
        <v>30</v>
      </c>
      <c r="D33" s="61"/>
      <c r="E33" s="251"/>
      <c r="F33" s="251"/>
      <c r="G33" s="251"/>
      <c r="H33" s="181"/>
      <c r="I33" s="49"/>
    </row>
    <row r="34" spans="1:9" ht="15.75" customHeight="1">
      <c r="B34" s="59"/>
      <c r="C34" s="60" t="s">
        <v>30</v>
      </c>
      <c r="D34" s="61"/>
      <c r="E34" s="251"/>
      <c r="F34" s="251"/>
      <c r="G34" s="251"/>
      <c r="H34" s="181"/>
      <c r="I34" s="49"/>
    </row>
    <row r="35" spans="1:9" s="67" customFormat="1">
      <c r="A35" s="1"/>
      <c r="B35" s="62"/>
      <c r="C35" s="63"/>
      <c r="D35" s="63"/>
      <c r="E35" s="63"/>
      <c r="F35" s="63"/>
      <c r="G35" s="64" t="str">
        <f>IF($G$15&gt;0,"Total for "&amp;$G$15&amp;" girls:","Total for X girls:")</f>
        <v>Total for X girls:</v>
      </c>
      <c r="H35" s="65">
        <f>SUM(H27:H34)*$G$15</f>
        <v>0</v>
      </c>
      <c r="I35" s="66"/>
    </row>
    <row r="36" spans="1:9" s="73" customFormat="1" ht="9" customHeight="1">
      <c r="A36" s="1"/>
      <c r="B36" s="68"/>
      <c r="C36" s="69"/>
      <c r="D36" s="69"/>
      <c r="E36" s="69"/>
      <c r="F36" s="70"/>
      <c r="G36" s="69"/>
      <c r="H36" s="71"/>
      <c r="I36" s="72"/>
    </row>
    <row r="37" spans="1:9" s="11" customFormat="1" ht="20.25">
      <c r="B37" s="8"/>
      <c r="C37" s="74" t="s">
        <v>73</v>
      </c>
      <c r="D37" s="21"/>
      <c r="E37" s="20"/>
      <c r="F37" s="20"/>
      <c r="G37" s="20"/>
      <c r="H37" s="22" t="s">
        <v>1</v>
      </c>
      <c r="I37" s="50"/>
    </row>
    <row r="38" spans="1:9" s="12" customFormat="1" ht="2.1" customHeight="1">
      <c r="A38" s="11"/>
      <c r="B38" s="8"/>
      <c r="C38" s="20"/>
      <c r="D38" s="20"/>
      <c r="E38" s="75"/>
      <c r="F38" s="20"/>
      <c r="G38" s="20"/>
      <c r="H38" s="11"/>
      <c r="I38" s="50"/>
    </row>
    <row r="39" spans="1:9" ht="14.25" customHeight="1">
      <c r="B39" s="59"/>
      <c r="C39" s="20"/>
      <c r="D39" s="20"/>
      <c r="E39" s="21" t="s">
        <v>31</v>
      </c>
      <c r="F39" s="20"/>
      <c r="G39" s="75"/>
      <c r="H39" s="23" t="s">
        <v>78</v>
      </c>
      <c r="I39" s="49"/>
    </row>
    <row r="40" spans="1:9" ht="15.75" customHeight="1">
      <c r="B40" s="59"/>
      <c r="C40" s="60" t="s">
        <v>65</v>
      </c>
      <c r="D40" s="61"/>
      <c r="E40" s="250"/>
      <c r="F40" s="250"/>
      <c r="G40" s="250"/>
      <c r="H40" s="181"/>
      <c r="I40" s="49"/>
    </row>
    <row r="41" spans="1:9" ht="15.75" customHeight="1">
      <c r="B41" s="59"/>
      <c r="C41" s="60" t="s">
        <v>65</v>
      </c>
      <c r="D41" s="61"/>
      <c r="E41" s="250"/>
      <c r="F41" s="250"/>
      <c r="G41" s="250"/>
      <c r="H41" s="181"/>
      <c r="I41" s="49"/>
    </row>
    <row r="42" spans="1:9" ht="15.75" customHeight="1">
      <c r="B42" s="59"/>
      <c r="C42" s="76" t="s">
        <v>65</v>
      </c>
      <c r="D42" s="77"/>
      <c r="E42" s="250"/>
      <c r="F42" s="250"/>
      <c r="G42" s="250"/>
      <c r="H42" s="181"/>
      <c r="I42" s="49"/>
    </row>
    <row r="43" spans="1:9" ht="15.75" customHeight="1">
      <c r="B43" s="59"/>
      <c r="C43" s="60" t="s">
        <v>67</v>
      </c>
      <c r="D43" s="61"/>
      <c r="E43" s="250"/>
      <c r="F43" s="250"/>
      <c r="G43" s="250"/>
      <c r="H43" s="181"/>
      <c r="I43" s="49"/>
    </row>
    <row r="44" spans="1:9" ht="15.75" customHeight="1">
      <c r="B44" s="59"/>
      <c r="C44" s="60" t="s">
        <v>60</v>
      </c>
      <c r="D44" s="61"/>
      <c r="E44" s="250"/>
      <c r="F44" s="250"/>
      <c r="G44" s="250"/>
      <c r="H44" s="181"/>
      <c r="I44" s="49"/>
    </row>
    <row r="45" spans="1:9" ht="15.75" customHeight="1">
      <c r="B45" s="59"/>
      <c r="C45" s="60" t="s">
        <v>106</v>
      </c>
      <c r="D45" s="61"/>
      <c r="E45" s="250"/>
      <c r="F45" s="250"/>
      <c r="G45" s="250"/>
      <c r="H45" s="181"/>
      <c r="I45" s="49"/>
    </row>
    <row r="46" spans="1:9" ht="15.75" customHeight="1">
      <c r="B46" s="59"/>
      <c r="C46" s="60" t="s">
        <v>43</v>
      </c>
      <c r="D46" s="61"/>
      <c r="E46" s="250"/>
      <c r="F46" s="250"/>
      <c r="G46" s="250"/>
      <c r="H46" s="181"/>
      <c r="I46" s="49"/>
    </row>
    <row r="47" spans="1:9">
      <c r="B47" s="59"/>
      <c r="C47" s="20"/>
      <c r="D47" s="20"/>
      <c r="E47" s="15"/>
      <c r="F47" s="78"/>
      <c r="G47" s="79" t="str">
        <f>IF($G$15&gt;0,"Total for "&amp;$G$15&amp;" girls:","Total for X girls:")</f>
        <v>Total for X girls:</v>
      </c>
      <c r="H47" s="80">
        <f>SUM(H40:H46)*$G$15</f>
        <v>0</v>
      </c>
      <c r="I47" s="49"/>
    </row>
    <row r="48" spans="1:9" ht="2.1" customHeight="1">
      <c r="B48" s="59"/>
      <c r="C48" s="20"/>
      <c r="D48" s="20"/>
      <c r="E48" s="15"/>
      <c r="F48" s="78"/>
      <c r="G48" s="13"/>
      <c r="H48" s="81"/>
      <c r="I48" s="49"/>
    </row>
    <row r="49" spans="1:9" ht="0.95" customHeight="1">
      <c r="B49" s="59"/>
      <c r="C49" s="20"/>
      <c r="D49" s="20"/>
      <c r="E49" s="15"/>
      <c r="F49" s="16"/>
      <c r="G49" s="13"/>
      <c r="H49" s="81"/>
      <c r="I49" s="49"/>
    </row>
    <row r="50" spans="1:9" ht="0.95" customHeight="1">
      <c r="B50" s="59"/>
      <c r="C50" s="20"/>
      <c r="D50" s="20"/>
      <c r="E50" s="15"/>
      <c r="F50" s="16"/>
      <c r="G50" s="13"/>
      <c r="H50" s="81"/>
      <c r="I50" s="49"/>
    </row>
    <row r="51" spans="1:9" ht="0.95" customHeight="1">
      <c r="B51" s="59"/>
      <c r="C51" s="20"/>
      <c r="D51" s="20"/>
      <c r="E51" s="15"/>
      <c r="F51" s="16"/>
      <c r="G51" s="13"/>
      <c r="H51" s="81"/>
      <c r="I51" s="49"/>
    </row>
    <row r="52" spans="1:9" ht="0.95" customHeight="1">
      <c r="B52" s="59"/>
      <c r="C52" s="20"/>
      <c r="D52" s="20"/>
      <c r="E52" s="15"/>
      <c r="F52" s="82"/>
      <c r="G52" s="11"/>
      <c r="H52" s="11"/>
      <c r="I52" s="49"/>
    </row>
    <row r="53" spans="1:9" s="58" customFormat="1" ht="18.75" customHeight="1">
      <c r="A53" s="55"/>
      <c r="B53" s="59"/>
      <c r="C53" s="83" t="s">
        <v>34</v>
      </c>
      <c r="D53" s="83"/>
      <c r="E53" s="84"/>
      <c r="F53" s="85"/>
      <c r="G53" s="86"/>
      <c r="H53" s="86"/>
      <c r="I53" s="49"/>
    </row>
    <row r="54" spans="1:9" s="12" customFormat="1" ht="14.25">
      <c r="A54" s="11"/>
      <c r="B54" s="8"/>
      <c r="C54" s="20" t="s">
        <v>107</v>
      </c>
      <c r="D54" s="20"/>
      <c r="F54" s="16"/>
      <c r="G54" s="11"/>
      <c r="H54" s="11"/>
      <c r="I54" s="50"/>
    </row>
    <row r="55" spans="1:9" s="12" customFormat="1" ht="14.25">
      <c r="A55" s="11"/>
      <c r="B55" s="8"/>
      <c r="C55" s="12" t="s">
        <v>108</v>
      </c>
      <c r="G55" s="11"/>
      <c r="H55" s="11"/>
      <c r="I55" s="50"/>
    </row>
    <row r="56" spans="1:9" s="12" customFormat="1" ht="14.25">
      <c r="A56" s="11"/>
      <c r="B56" s="8"/>
      <c r="C56" s="12" t="s">
        <v>109</v>
      </c>
      <c r="D56" s="20"/>
      <c r="F56" s="16"/>
      <c r="G56" s="11"/>
      <c r="H56" s="11"/>
      <c r="I56" s="50"/>
    </row>
    <row r="57" spans="1:9" s="12" customFormat="1" ht="6" customHeight="1">
      <c r="A57" s="11"/>
      <c r="B57" s="8"/>
      <c r="C57" s="20"/>
      <c r="D57" s="20"/>
      <c r="E57" s="11"/>
      <c r="F57" s="22"/>
      <c r="G57" s="22"/>
      <c r="H57" s="22"/>
      <c r="I57" s="50"/>
    </row>
    <row r="58" spans="1:9" s="12" customFormat="1" ht="15">
      <c r="A58" s="11"/>
      <c r="B58" s="8"/>
      <c r="C58" s="20"/>
      <c r="D58" s="20"/>
      <c r="E58" s="22"/>
      <c r="F58" s="22" t="s">
        <v>45</v>
      </c>
      <c r="G58" s="23"/>
      <c r="H58" s="22" t="s">
        <v>1</v>
      </c>
      <c r="I58" s="50"/>
    </row>
    <row r="59" spans="1:9" s="12" customFormat="1" ht="15" customHeight="1">
      <c r="A59" s="11"/>
      <c r="B59" s="8"/>
      <c r="C59" s="16"/>
      <c r="D59" s="16"/>
      <c r="E59" s="23" t="s">
        <v>36</v>
      </c>
      <c r="F59" s="22" t="s">
        <v>38</v>
      </c>
      <c r="G59" s="87" t="s">
        <v>77</v>
      </c>
      <c r="H59" s="23" t="s">
        <v>78</v>
      </c>
      <c r="I59" s="50"/>
    </row>
    <row r="60" spans="1:9" ht="15.75" customHeight="1">
      <c r="B60" s="59"/>
      <c r="C60" s="60" t="s">
        <v>95</v>
      </c>
      <c r="D60" s="61"/>
      <c r="E60" s="183"/>
      <c r="F60" s="184"/>
      <c r="G60" s="181"/>
      <c r="H60" s="88" t="str">
        <f>IF(F60&lt;&gt;"",F60*G60,"")</f>
        <v/>
      </c>
      <c r="I60" s="49"/>
    </row>
    <row r="61" spans="1:9" ht="15.75" customHeight="1">
      <c r="B61" s="59"/>
      <c r="C61" s="76" t="s">
        <v>110</v>
      </c>
      <c r="D61" s="77"/>
      <c r="E61" s="183"/>
      <c r="F61" s="184"/>
      <c r="G61" s="181"/>
      <c r="H61" s="88" t="str">
        <f t="shared" ref="H61:H67" si="0">IF(F61&lt;&gt;"",F61*G61,"")</f>
        <v/>
      </c>
      <c r="I61" s="49"/>
    </row>
    <row r="62" spans="1:9" ht="15.75" customHeight="1">
      <c r="B62" s="59"/>
      <c r="C62" s="60" t="s">
        <v>111</v>
      </c>
      <c r="D62" s="61"/>
      <c r="E62" s="183"/>
      <c r="F62" s="184"/>
      <c r="G62" s="181"/>
      <c r="H62" s="88" t="str">
        <f t="shared" si="0"/>
        <v/>
      </c>
      <c r="I62" s="49"/>
    </row>
    <row r="63" spans="1:9" ht="15.75" customHeight="1">
      <c r="B63" s="59"/>
      <c r="C63" s="60" t="s">
        <v>112</v>
      </c>
      <c r="D63" s="61"/>
      <c r="E63" s="183"/>
      <c r="F63" s="184"/>
      <c r="G63" s="181"/>
      <c r="H63" s="88" t="str">
        <f t="shared" si="0"/>
        <v/>
      </c>
      <c r="I63" s="49"/>
    </row>
    <row r="64" spans="1:9" ht="15.75" customHeight="1">
      <c r="B64" s="59"/>
      <c r="C64" s="60" t="s">
        <v>35</v>
      </c>
      <c r="D64" s="61"/>
      <c r="E64" s="183"/>
      <c r="F64" s="184"/>
      <c r="G64" s="181"/>
      <c r="H64" s="88" t="str">
        <f t="shared" si="0"/>
        <v/>
      </c>
      <c r="I64" s="49"/>
    </row>
    <row r="65" spans="1:9" ht="15.75" customHeight="1">
      <c r="B65" s="59"/>
      <c r="C65" s="60" t="s">
        <v>113</v>
      </c>
      <c r="D65" s="61"/>
      <c r="E65" s="183"/>
      <c r="F65" s="184"/>
      <c r="G65" s="181"/>
      <c r="H65" s="88" t="str">
        <f t="shared" si="0"/>
        <v/>
      </c>
      <c r="I65" s="49"/>
    </row>
    <row r="66" spans="1:9" ht="15.75" customHeight="1">
      <c r="B66" s="59"/>
      <c r="C66" s="60" t="s">
        <v>37</v>
      </c>
      <c r="D66" s="61"/>
      <c r="E66" s="183"/>
      <c r="F66" s="184"/>
      <c r="G66" s="181"/>
      <c r="H66" s="88" t="str">
        <f t="shared" si="0"/>
        <v/>
      </c>
      <c r="I66" s="49"/>
    </row>
    <row r="67" spans="1:9" ht="15.75" customHeight="1">
      <c r="B67" s="59"/>
      <c r="C67" s="60" t="s">
        <v>41</v>
      </c>
      <c r="D67" s="61"/>
      <c r="E67" s="183"/>
      <c r="F67" s="184"/>
      <c r="G67" s="181"/>
      <c r="H67" s="88" t="str">
        <f t="shared" si="0"/>
        <v/>
      </c>
      <c r="I67" s="49"/>
    </row>
    <row r="68" spans="1:9" ht="19.5" customHeight="1">
      <c r="B68" s="59"/>
      <c r="C68" s="75"/>
      <c r="D68" s="20"/>
      <c r="E68" s="11"/>
      <c r="F68" s="78"/>
      <c r="G68" s="79" t="str">
        <f>IF($G$15&gt;0,"Total for "&amp;$G$15&amp;" girls:","Total for X girls:")</f>
        <v>Total for X girls:</v>
      </c>
      <c r="H68" s="80">
        <f>SUM(H60:H67)*$G$15</f>
        <v>0</v>
      </c>
      <c r="I68" s="49"/>
    </row>
    <row r="69" spans="1:9" ht="0.95" customHeight="1">
      <c r="B69" s="59"/>
      <c r="C69" s="89"/>
      <c r="D69" s="34"/>
      <c r="E69" s="90"/>
      <c r="G69" s="92"/>
      <c r="H69" s="93"/>
      <c r="I69" s="49"/>
    </row>
    <row r="70" spans="1:9" ht="0.95" customHeight="1">
      <c r="B70" s="59"/>
      <c r="C70" s="34"/>
      <c r="D70" s="34"/>
      <c r="E70" s="90"/>
      <c r="F70" s="35"/>
      <c r="G70" s="94"/>
      <c r="H70" s="94"/>
      <c r="I70" s="49"/>
    </row>
    <row r="71" spans="1:9" s="58" customFormat="1" ht="18.75" customHeight="1">
      <c r="A71" s="55"/>
      <c r="B71" s="56"/>
      <c r="C71" s="83" t="s">
        <v>85</v>
      </c>
      <c r="D71" s="83"/>
      <c r="E71" s="84"/>
      <c r="F71" s="85"/>
      <c r="G71" s="86"/>
      <c r="H71" s="86"/>
      <c r="I71" s="57"/>
    </row>
    <row r="72" spans="1:9" s="12" customFormat="1" ht="0.95" customHeight="1">
      <c r="A72" s="11"/>
      <c r="B72" s="8"/>
      <c r="C72" s="20"/>
      <c r="D72" s="20"/>
      <c r="F72" s="16"/>
      <c r="G72" s="11"/>
      <c r="H72" s="11"/>
      <c r="I72" s="50"/>
    </row>
    <row r="73" spans="1:9" s="12" customFormat="1" ht="0.95" customHeight="1">
      <c r="A73" s="11"/>
      <c r="B73" s="8"/>
      <c r="C73" s="20"/>
      <c r="D73" s="20"/>
      <c r="F73" s="16"/>
      <c r="G73" s="11"/>
      <c r="H73" s="11"/>
      <c r="I73" s="50"/>
    </row>
    <row r="74" spans="1:9" s="12" customFormat="1" ht="0.95" customHeight="1">
      <c r="A74" s="11"/>
      <c r="B74" s="8"/>
      <c r="C74" s="20"/>
      <c r="D74" s="20"/>
      <c r="E74" s="11"/>
      <c r="F74" s="23"/>
      <c r="G74" s="22"/>
      <c r="H74" s="22"/>
      <c r="I74" s="50"/>
    </row>
    <row r="75" spans="1:9" s="12" customFormat="1" ht="15">
      <c r="A75" s="11"/>
      <c r="B75" s="8"/>
      <c r="C75" s="20"/>
      <c r="D75" s="20"/>
      <c r="F75" s="22" t="s">
        <v>45</v>
      </c>
      <c r="G75" s="22"/>
      <c r="H75" s="22" t="s">
        <v>1</v>
      </c>
      <c r="I75" s="50"/>
    </row>
    <row r="76" spans="1:9" s="12" customFormat="1" ht="15">
      <c r="A76" s="11"/>
      <c r="B76" s="8"/>
      <c r="C76" s="20"/>
      <c r="D76" s="20"/>
      <c r="E76" s="22" t="s">
        <v>39</v>
      </c>
      <c r="F76" s="22" t="s">
        <v>44</v>
      </c>
      <c r="G76" s="23" t="s">
        <v>40</v>
      </c>
      <c r="H76" s="23" t="s">
        <v>78</v>
      </c>
      <c r="I76" s="50"/>
    </row>
    <row r="77" spans="1:9" ht="15.75" customHeight="1">
      <c r="B77" s="59"/>
      <c r="C77" s="60" t="s">
        <v>58</v>
      </c>
      <c r="D77" s="61"/>
      <c r="E77" s="182"/>
      <c r="F77" s="184"/>
      <c r="G77" s="181"/>
      <c r="H77" s="88" t="str">
        <f>IF(G77&lt;&gt;"",F77*G77,"")</f>
        <v/>
      </c>
      <c r="I77" s="49"/>
    </row>
    <row r="78" spans="1:9" ht="15.75" customHeight="1">
      <c r="B78" s="59"/>
      <c r="C78" s="76" t="s">
        <v>42</v>
      </c>
      <c r="D78" s="77"/>
      <c r="E78" s="182"/>
      <c r="F78" s="184"/>
      <c r="G78" s="181"/>
      <c r="H78" s="88" t="str">
        <f>IF(G78&lt;&gt;"",F78*G78,"")</f>
        <v/>
      </c>
      <c r="I78" s="49"/>
    </row>
    <row r="79" spans="1:9" ht="15.75" customHeight="1">
      <c r="B79" s="59"/>
      <c r="C79" s="60" t="s">
        <v>59</v>
      </c>
      <c r="D79" s="61"/>
      <c r="E79" s="182"/>
      <c r="F79" s="184"/>
      <c r="G79" s="181"/>
      <c r="H79" s="88" t="str">
        <f>IF(G79&lt;&gt;"",F79*G79,"")</f>
        <v/>
      </c>
      <c r="I79" s="49"/>
    </row>
    <row r="80" spans="1:9" s="1" customFormat="1" ht="15.75" customHeight="1">
      <c r="B80" s="59"/>
      <c r="C80" s="60" t="s">
        <v>70</v>
      </c>
      <c r="D80" s="61"/>
      <c r="E80" s="182"/>
      <c r="F80" s="184"/>
      <c r="G80" s="181"/>
      <c r="H80" s="88" t="str">
        <f>IF(G80&lt;&gt;"",F80*G80,"")</f>
        <v/>
      </c>
      <c r="I80" s="49"/>
    </row>
    <row r="81" spans="1:9" s="1" customFormat="1" ht="15.75" customHeight="1">
      <c r="B81" s="59"/>
      <c r="C81" s="60" t="s">
        <v>43</v>
      </c>
      <c r="D81" s="61"/>
      <c r="E81" s="183"/>
      <c r="F81" s="184"/>
      <c r="G81" s="181"/>
      <c r="H81" s="88" t="str">
        <f>IF(G81&lt;&gt;"",F81*G81,"")</f>
        <v/>
      </c>
      <c r="I81" s="49"/>
    </row>
    <row r="82" spans="1:9" s="67" customFormat="1">
      <c r="A82" s="1"/>
      <c r="B82" s="62"/>
      <c r="C82" s="63"/>
      <c r="D82" s="63"/>
      <c r="E82" s="95"/>
      <c r="F82" s="96"/>
      <c r="G82" s="64" t="str">
        <f>IF($G$15&gt;0,"Total for "&amp;$G$15&amp;" girls:","Total for X girls:")</f>
        <v>Total for X girls:</v>
      </c>
      <c r="H82" s="97">
        <f>SUM(H77:H81)*$G$15</f>
        <v>0</v>
      </c>
      <c r="I82" s="66"/>
    </row>
    <row r="83" spans="1:9" s="73" customFormat="1" ht="12" customHeight="1">
      <c r="A83" s="1"/>
      <c r="B83" s="68"/>
      <c r="C83" s="98"/>
      <c r="D83" s="98"/>
      <c r="E83" s="99"/>
      <c r="F83" s="100"/>
      <c r="G83" s="101"/>
      <c r="I83" s="72"/>
    </row>
    <row r="84" spans="1:9" s="55" customFormat="1" ht="18.75" customHeight="1">
      <c r="B84" s="56"/>
      <c r="C84" s="83" t="s">
        <v>74</v>
      </c>
      <c r="D84" s="83"/>
      <c r="E84" s="84"/>
      <c r="F84" s="85"/>
      <c r="G84" s="86"/>
      <c r="H84" s="86"/>
      <c r="I84" s="57"/>
    </row>
    <row r="85" spans="1:9" ht="3.95" customHeight="1">
      <c r="B85" s="59"/>
      <c r="C85" s="20"/>
      <c r="D85" s="20"/>
      <c r="E85" s="12"/>
      <c r="F85" s="16"/>
      <c r="G85" s="11"/>
      <c r="H85" s="11"/>
      <c r="I85" s="49"/>
    </row>
    <row r="86" spans="1:9" s="12" customFormat="1" ht="15">
      <c r="A86" s="11"/>
      <c r="B86" s="8"/>
      <c r="C86" s="20"/>
      <c r="D86" s="20"/>
      <c r="E86" s="11"/>
      <c r="F86" s="16"/>
      <c r="G86" s="22" t="s">
        <v>0</v>
      </c>
      <c r="H86" s="22" t="s">
        <v>0</v>
      </c>
      <c r="I86" s="50"/>
    </row>
    <row r="87" spans="1:9" s="12" customFormat="1" ht="15">
      <c r="A87" s="11"/>
      <c r="B87" s="8"/>
      <c r="C87" s="20"/>
      <c r="D87" s="20"/>
      <c r="E87" s="22" t="s">
        <v>66</v>
      </c>
      <c r="F87" s="16"/>
      <c r="G87" s="22" t="s">
        <v>76</v>
      </c>
      <c r="H87" s="22" t="s">
        <v>2</v>
      </c>
      <c r="I87" s="50"/>
    </row>
    <row r="88" spans="1:9" s="12" customFormat="1" ht="15.75" customHeight="1">
      <c r="A88" s="11"/>
      <c r="B88" s="8"/>
      <c r="C88" s="60" t="s">
        <v>57</v>
      </c>
      <c r="D88" s="61"/>
      <c r="E88" s="237"/>
      <c r="F88" s="238"/>
      <c r="G88" s="181"/>
      <c r="H88" s="88" t="str">
        <f t="shared" ref="H88:H94" si="1">IF(G88*$G$15&gt;0,G88*$G$15,"")</f>
        <v/>
      </c>
      <c r="I88" s="50"/>
    </row>
    <row r="89" spans="1:9" s="12" customFormat="1" ht="15.75" customHeight="1">
      <c r="A89" s="11"/>
      <c r="B89" s="8"/>
      <c r="C89" s="60" t="s">
        <v>61</v>
      </c>
      <c r="D89" s="61"/>
      <c r="E89" s="237"/>
      <c r="F89" s="238"/>
      <c r="G89" s="181"/>
      <c r="H89" s="88" t="str">
        <f t="shared" si="1"/>
        <v/>
      </c>
      <c r="I89" s="50"/>
    </row>
    <row r="90" spans="1:9" s="12" customFormat="1" ht="15.75" customHeight="1">
      <c r="A90" s="11"/>
      <c r="B90" s="8"/>
      <c r="C90" s="60" t="s">
        <v>62</v>
      </c>
      <c r="D90" s="61"/>
      <c r="E90" s="237"/>
      <c r="F90" s="238"/>
      <c r="G90" s="181"/>
      <c r="H90" s="88" t="str">
        <f t="shared" si="1"/>
        <v/>
      </c>
      <c r="I90" s="50"/>
    </row>
    <row r="91" spans="1:9" s="12" customFormat="1" ht="15.75" customHeight="1">
      <c r="A91" s="11"/>
      <c r="B91" s="8"/>
      <c r="C91" s="60" t="s">
        <v>75</v>
      </c>
      <c r="D91" s="61"/>
      <c r="E91" s="237"/>
      <c r="F91" s="238"/>
      <c r="G91" s="181"/>
      <c r="H91" s="88" t="str">
        <f t="shared" si="1"/>
        <v/>
      </c>
      <c r="I91" s="50"/>
    </row>
    <row r="92" spans="1:9" s="12" customFormat="1" ht="15.75" customHeight="1">
      <c r="A92" s="11"/>
      <c r="B92" s="8"/>
      <c r="C92" s="60" t="s">
        <v>32</v>
      </c>
      <c r="D92" s="61"/>
      <c r="E92" s="237"/>
      <c r="F92" s="238"/>
      <c r="G92" s="181"/>
      <c r="H92" s="88" t="str">
        <f t="shared" si="1"/>
        <v/>
      </c>
      <c r="I92" s="50"/>
    </row>
    <row r="93" spans="1:9" s="12" customFormat="1" ht="15.75" customHeight="1">
      <c r="A93" s="11"/>
      <c r="B93" s="8"/>
      <c r="C93" s="60" t="s">
        <v>43</v>
      </c>
      <c r="D93" s="61"/>
      <c r="E93" s="237"/>
      <c r="F93" s="238"/>
      <c r="G93" s="181"/>
      <c r="H93" s="88" t="str">
        <f t="shared" si="1"/>
        <v/>
      </c>
      <c r="I93" s="50"/>
    </row>
    <row r="94" spans="1:9" s="12" customFormat="1" ht="15.75" customHeight="1">
      <c r="A94" s="11"/>
      <c r="B94" s="8"/>
      <c r="C94" s="60" t="s">
        <v>43</v>
      </c>
      <c r="D94" s="61"/>
      <c r="E94" s="237"/>
      <c r="F94" s="238"/>
      <c r="G94" s="181"/>
      <c r="H94" s="88" t="str">
        <f t="shared" si="1"/>
        <v/>
      </c>
      <c r="I94" s="50"/>
    </row>
    <row r="95" spans="1:9" s="12" customFormat="1" ht="16.5">
      <c r="A95" s="11"/>
      <c r="B95" s="8"/>
      <c r="C95" s="69"/>
      <c r="D95" s="69"/>
      <c r="E95" s="15"/>
      <c r="F95" s="78"/>
      <c r="G95" s="79" t="str">
        <f>IF($G$15&gt;0,"Total for "&amp;$G$15&amp;" girls:","Total for X girls:")</f>
        <v>Total for X girls:</v>
      </c>
      <c r="H95" s="80">
        <f>SUM(H88:H94)</f>
        <v>0</v>
      </c>
      <c r="I95" s="50"/>
    </row>
    <row r="96" spans="1:9" ht="11.1" customHeight="1">
      <c r="B96" s="59"/>
      <c r="C96" s="34"/>
      <c r="D96" s="34"/>
      <c r="E96" s="102"/>
      <c r="F96" s="103"/>
      <c r="G96" s="1"/>
      <c r="H96" s="1"/>
      <c r="I96" s="49"/>
    </row>
    <row r="97" spans="1:9" s="55" customFormat="1" ht="18.75" customHeight="1">
      <c r="B97" s="56"/>
      <c r="C97" s="83" t="s">
        <v>3</v>
      </c>
      <c r="D97" s="83"/>
      <c r="E97" s="84"/>
      <c r="F97" s="85"/>
      <c r="G97" s="86"/>
      <c r="H97" s="86"/>
      <c r="I97" s="57"/>
    </row>
    <row r="98" spans="1:9">
      <c r="B98" s="59"/>
      <c r="C98" s="21"/>
      <c r="D98" s="21"/>
      <c r="E98" s="11"/>
      <c r="F98" s="16"/>
      <c r="G98" s="22"/>
      <c r="H98" s="22" t="s">
        <v>4</v>
      </c>
      <c r="I98" s="49"/>
    </row>
    <row r="99" spans="1:9" s="12" customFormat="1" ht="33.75" customHeight="1">
      <c r="A99" s="11"/>
      <c r="B99" s="8"/>
      <c r="C99" s="239" t="s">
        <v>63</v>
      </c>
      <c r="D99" s="240"/>
      <c r="E99" s="222" t="s">
        <v>86</v>
      </c>
      <c r="F99" s="241"/>
      <c r="G99" s="242"/>
      <c r="H99" s="185"/>
      <c r="I99" s="50"/>
    </row>
    <row r="100" spans="1:9" s="12" customFormat="1" ht="15.75" customHeight="1">
      <c r="A100" s="11"/>
      <c r="B100" s="8"/>
      <c r="C100" s="239" t="s">
        <v>49</v>
      </c>
      <c r="D100" s="240"/>
      <c r="E100" s="222" t="s">
        <v>71</v>
      </c>
      <c r="F100" s="241"/>
      <c r="G100" s="242"/>
      <c r="H100" s="185"/>
      <c r="I100" s="50"/>
    </row>
    <row r="101" spans="1:9" s="12" customFormat="1" ht="15.75" customHeight="1">
      <c r="A101" s="11"/>
      <c r="B101" s="8"/>
      <c r="C101" s="239" t="s">
        <v>99</v>
      </c>
      <c r="D101" s="249"/>
      <c r="E101" s="222" t="s">
        <v>114</v>
      </c>
      <c r="F101" s="244"/>
      <c r="G101" s="245"/>
      <c r="H101" s="185"/>
      <c r="I101" s="50"/>
    </row>
    <row r="102" spans="1:9" s="12" customFormat="1" ht="38.25" customHeight="1">
      <c r="A102" s="11"/>
      <c r="B102" s="8"/>
      <c r="C102" s="239" t="s">
        <v>43</v>
      </c>
      <c r="D102" s="240"/>
      <c r="E102" s="243" t="s">
        <v>100</v>
      </c>
      <c r="F102" s="243"/>
      <c r="G102" s="243"/>
      <c r="H102" s="185"/>
      <c r="I102" s="50"/>
    </row>
    <row r="103" spans="1:9">
      <c r="B103" s="59"/>
      <c r="C103" s="89" t="s">
        <v>115</v>
      </c>
      <c r="D103" s="21"/>
      <c r="E103" s="15"/>
      <c r="F103" s="13"/>
      <c r="G103" s="79" t="str">
        <f>IF($G$15&gt;0,"Total for "&amp;$G$15&amp;" girls:","Total for X girls:")</f>
        <v>Total for X girls:</v>
      </c>
      <c r="H103" s="80">
        <f>SUM(H99:H102)</f>
        <v>0</v>
      </c>
      <c r="I103" s="49"/>
    </row>
    <row r="104" spans="1:9" ht="11.1" customHeight="1">
      <c r="B104" s="59"/>
      <c r="D104" s="104"/>
      <c r="E104" s="105"/>
      <c r="F104" s="102"/>
      <c r="I104" s="49"/>
    </row>
    <row r="105" spans="1:9" ht="18.75" customHeight="1">
      <c r="B105" s="59"/>
      <c r="C105" s="83" t="s">
        <v>5</v>
      </c>
      <c r="D105" s="83"/>
      <c r="E105" s="84"/>
      <c r="F105" s="85"/>
      <c r="G105" s="86"/>
      <c r="H105" s="86"/>
      <c r="I105" s="49"/>
    </row>
    <row r="106" spans="1:9" ht="8.1" customHeight="1">
      <c r="B106" s="59"/>
      <c r="C106" s="106"/>
      <c r="D106" s="106"/>
      <c r="E106" s="107"/>
      <c r="F106" s="35"/>
      <c r="G106" s="1"/>
      <c r="H106" s="1"/>
      <c r="I106" s="49"/>
    </row>
    <row r="107" spans="1:9">
      <c r="B107" s="59"/>
      <c r="C107" s="12"/>
      <c r="D107" s="21"/>
      <c r="E107" s="12"/>
      <c r="F107" s="78"/>
      <c r="G107" s="13" t="s">
        <v>51</v>
      </c>
      <c r="H107" s="108">
        <f>IF(G15&gt;0,H109/G15,0)</f>
        <v>0</v>
      </c>
      <c r="I107" s="49"/>
    </row>
    <row r="108" spans="1:9" ht="8.1" customHeight="1">
      <c r="B108" s="59"/>
      <c r="C108" s="21"/>
      <c r="D108" s="21"/>
      <c r="E108" s="12"/>
      <c r="F108" s="78"/>
      <c r="G108" s="12"/>
      <c r="H108" s="12"/>
      <c r="I108" s="49"/>
    </row>
    <row r="109" spans="1:9">
      <c r="B109" s="59"/>
      <c r="C109" s="11"/>
      <c r="D109" s="11"/>
      <c r="E109" s="12"/>
      <c r="F109" s="78"/>
      <c r="G109" s="109" t="s">
        <v>50</v>
      </c>
      <c r="H109" s="108">
        <f>H35+H47+H68+H82+H95+H103</f>
        <v>0</v>
      </c>
      <c r="I109" s="49"/>
    </row>
    <row r="110" spans="1:9" ht="12" customHeight="1" thickBot="1">
      <c r="B110" s="59"/>
      <c r="C110" s="34"/>
      <c r="D110" s="34"/>
      <c r="E110" s="1"/>
      <c r="F110" s="1"/>
      <c r="G110" s="1"/>
      <c r="H110" s="1"/>
      <c r="I110" s="49"/>
    </row>
    <row r="111" spans="1:9" ht="32.1" customHeight="1" thickBot="1">
      <c r="B111" s="246" t="b">
        <f>IF(G13&lt;&gt;"","Troop "&amp;G13&amp;", Now We Get Started!")</f>
        <v>0</v>
      </c>
      <c r="C111" s="247"/>
      <c r="D111" s="247"/>
      <c r="E111" s="247"/>
      <c r="F111" s="247"/>
      <c r="G111" s="247"/>
      <c r="H111" s="247"/>
      <c r="I111" s="248"/>
    </row>
    <row r="112" spans="1:9" ht="9.75" customHeight="1" thickBot="1">
      <c r="B112" s="1"/>
      <c r="C112" s="110"/>
      <c r="D112" s="110"/>
      <c r="E112" s="111"/>
      <c r="F112" s="35"/>
      <c r="G112" s="1"/>
      <c r="H112" s="1"/>
      <c r="I112" s="1"/>
    </row>
    <row r="113" spans="1:9" ht="32.1" customHeight="1">
      <c r="B113" s="112"/>
      <c r="C113" s="113" t="s">
        <v>87</v>
      </c>
      <c r="D113" s="113"/>
      <c r="E113" s="114"/>
      <c r="F113" s="115"/>
      <c r="G113" s="116"/>
      <c r="H113" s="116"/>
      <c r="I113" s="117"/>
    </row>
    <row r="114" spans="1:9" s="12" customFormat="1" ht="14.25">
      <c r="A114" s="11"/>
      <c r="B114" s="118"/>
      <c r="C114" s="119" t="s">
        <v>6</v>
      </c>
      <c r="D114" s="119"/>
      <c r="E114" s="11"/>
      <c r="F114" s="16"/>
      <c r="G114" s="11"/>
      <c r="H114" s="11"/>
      <c r="I114" s="120"/>
    </row>
    <row r="115" spans="1:9" s="12" customFormat="1" ht="14.25">
      <c r="A115" s="11"/>
      <c r="B115" s="118"/>
      <c r="C115" s="119" t="s">
        <v>84</v>
      </c>
      <c r="D115" s="119"/>
      <c r="E115" s="11"/>
      <c r="F115" s="16"/>
      <c r="G115" s="11"/>
      <c r="H115" s="11"/>
      <c r="I115" s="120"/>
    </row>
    <row r="116" spans="1:9" ht="3.95" customHeight="1">
      <c r="B116" s="121"/>
      <c r="C116" s="34"/>
      <c r="D116" s="34"/>
      <c r="E116" s="90"/>
      <c r="F116" s="35"/>
      <c r="G116" s="1"/>
      <c r="H116" s="1"/>
      <c r="I116" s="122"/>
    </row>
    <row r="117" spans="1:9" ht="20.100000000000001" customHeight="1">
      <c r="B117" s="121"/>
      <c r="C117" s="217" t="s">
        <v>7</v>
      </c>
      <c r="D117" s="217"/>
      <c r="E117" s="217"/>
      <c r="F117" s="124"/>
      <c r="G117" s="125"/>
      <c r="H117" s="125"/>
      <c r="I117" s="122"/>
    </row>
    <row r="118" spans="1:9" ht="9" customHeight="1">
      <c r="B118" s="121"/>
      <c r="C118" s="126"/>
      <c r="D118" s="126"/>
      <c r="E118" s="1"/>
      <c r="F118" s="35"/>
      <c r="G118" s="1"/>
      <c r="H118" s="1"/>
      <c r="I118" s="122"/>
    </row>
    <row r="119" spans="1:9" s="12" customFormat="1" ht="17.100000000000001" customHeight="1">
      <c r="A119" s="11"/>
      <c r="B119" s="118"/>
      <c r="C119" s="214" t="s">
        <v>88</v>
      </c>
      <c r="D119" s="214"/>
      <c r="E119" s="214"/>
      <c r="F119" s="214"/>
      <c r="G119" s="214"/>
      <c r="H119" s="186"/>
      <c r="I119" s="120"/>
    </row>
    <row r="120" spans="1:9">
      <c r="B120" s="121"/>
      <c r="C120" s="1"/>
      <c r="D120" s="215"/>
      <c r="E120" s="196"/>
      <c r="F120" s="216"/>
      <c r="G120" s="1"/>
      <c r="H120" s="1"/>
      <c r="I120" s="122"/>
    </row>
    <row r="121" spans="1:9" ht="20.100000000000001" customHeight="1">
      <c r="B121" s="121"/>
      <c r="C121" s="218" t="s">
        <v>117</v>
      </c>
      <c r="D121" s="218"/>
      <c r="E121" s="218"/>
      <c r="F121" s="219"/>
      <c r="G121" s="125"/>
      <c r="H121" s="125"/>
      <c r="I121" s="122"/>
    </row>
    <row r="122" spans="1:9" ht="9" customHeight="1">
      <c r="B122" s="121"/>
      <c r="C122" s="126"/>
      <c r="D122" s="126"/>
      <c r="E122" s="1"/>
      <c r="F122" s="35"/>
      <c r="G122" s="1"/>
      <c r="H122" s="1"/>
      <c r="I122" s="122"/>
    </row>
    <row r="123" spans="1:9" s="12" customFormat="1" ht="16.5" customHeight="1">
      <c r="A123" s="11"/>
      <c r="B123" s="118"/>
      <c r="C123" s="214" t="s">
        <v>8</v>
      </c>
      <c r="D123" s="214"/>
      <c r="E123" s="214"/>
      <c r="F123" s="214"/>
      <c r="G123" s="214"/>
      <c r="H123" s="186"/>
      <c r="I123" s="120"/>
    </row>
    <row r="124" spans="1:9">
      <c r="B124" s="121"/>
      <c r="C124" s="1"/>
      <c r="D124" s="1"/>
      <c r="E124" s="1"/>
      <c r="F124" s="1"/>
      <c r="G124" s="1"/>
      <c r="H124" s="1"/>
      <c r="I124" s="122"/>
    </row>
    <row r="125" spans="1:9" ht="20.100000000000001" customHeight="1">
      <c r="B125" s="121"/>
      <c r="C125" s="217" t="s">
        <v>9</v>
      </c>
      <c r="D125" s="217"/>
      <c r="E125" s="217"/>
      <c r="F125" s="124"/>
      <c r="G125" s="125"/>
      <c r="H125" s="125"/>
      <c r="I125" s="122"/>
    </row>
    <row r="126" spans="1:9" s="12" customFormat="1" ht="17.100000000000001" customHeight="1">
      <c r="A126" s="11"/>
      <c r="B126" s="118"/>
      <c r="C126" s="20" t="s">
        <v>89</v>
      </c>
      <c r="D126" s="20"/>
      <c r="E126" s="11"/>
      <c r="F126" s="16"/>
      <c r="G126" s="11"/>
      <c r="H126" s="11"/>
      <c r="I126" s="120"/>
    </row>
    <row r="127" spans="1:9" s="12" customFormat="1" ht="17.100000000000001" customHeight="1">
      <c r="A127" s="11"/>
      <c r="B127" s="118"/>
      <c r="C127" s="20" t="s">
        <v>10</v>
      </c>
      <c r="D127" s="20"/>
      <c r="E127" s="11"/>
      <c r="F127" s="16"/>
      <c r="G127" s="11"/>
      <c r="H127" s="11"/>
      <c r="I127" s="120"/>
    </row>
    <row r="128" spans="1:9" ht="15" customHeight="1">
      <c r="B128" s="121"/>
      <c r="C128" s="89" t="s">
        <v>11</v>
      </c>
      <c r="D128" s="127"/>
      <c r="E128" s="11"/>
      <c r="F128" s="16"/>
      <c r="G128" s="22" t="s">
        <v>52</v>
      </c>
      <c r="H128" s="22" t="s">
        <v>79</v>
      </c>
      <c r="I128" s="122"/>
    </row>
    <row r="129" spans="1:9" ht="15" customHeight="1">
      <c r="B129" s="121"/>
      <c r="C129" s="75"/>
      <c r="D129" s="127"/>
      <c r="E129" s="11"/>
      <c r="F129" s="16"/>
      <c r="G129" s="22" t="s">
        <v>80</v>
      </c>
      <c r="H129" s="22" t="s">
        <v>53</v>
      </c>
      <c r="I129" s="122"/>
    </row>
    <row r="130" spans="1:9" s="12" customFormat="1" ht="17.25" customHeight="1">
      <c r="A130" s="11"/>
      <c r="B130" s="118"/>
      <c r="C130" s="222" t="s">
        <v>12</v>
      </c>
      <c r="D130" s="223"/>
      <c r="E130" s="223"/>
      <c r="F130" s="224"/>
      <c r="G130" s="186"/>
      <c r="H130" s="128" t="str">
        <f>IF(G130&lt;&gt;"",IF(G15&gt;0,G15*G130,""),"")</f>
        <v/>
      </c>
      <c r="I130" s="120"/>
    </row>
    <row r="131" spans="1:9" ht="15" customHeight="1" thickBot="1">
      <c r="B131" s="121"/>
      <c r="C131" s="11"/>
      <c r="D131" s="11"/>
      <c r="E131" s="15"/>
      <c r="F131" s="129"/>
      <c r="G131" s="12"/>
      <c r="H131" s="11"/>
      <c r="I131" s="122"/>
    </row>
    <row r="132" spans="1:9" ht="20.100000000000001" customHeight="1" thickTop="1" thickBot="1">
      <c r="B132" s="121"/>
      <c r="C132" s="225" t="s">
        <v>54</v>
      </c>
      <c r="D132" s="226"/>
      <c r="E132" s="226"/>
      <c r="F132" s="227"/>
      <c r="G132" s="227"/>
      <c r="H132" s="130">
        <f>IF(H109&gt;0,H109-H119-H123-H130,0)</f>
        <v>0</v>
      </c>
      <c r="I132" s="122"/>
    </row>
    <row r="133" spans="1:9" s="12" customFormat="1" ht="15" thickTop="1">
      <c r="A133" s="11"/>
      <c r="B133" s="118"/>
      <c r="C133" s="127"/>
      <c r="D133" s="127"/>
      <c r="F133" s="78"/>
      <c r="G133" s="78"/>
      <c r="I133" s="120"/>
    </row>
    <row r="134" spans="1:9" ht="20.100000000000001" customHeight="1">
      <c r="B134" s="121"/>
      <c r="C134" s="131" t="s">
        <v>13</v>
      </c>
      <c r="D134" s="131"/>
      <c r="E134" s="132"/>
      <c r="F134" s="124"/>
      <c r="G134" s="125"/>
      <c r="H134" s="125"/>
      <c r="I134" s="122"/>
    </row>
    <row r="135" spans="1:9" s="12" customFormat="1" ht="14.25">
      <c r="A135" s="11"/>
      <c r="B135" s="118"/>
      <c r="C135" s="20" t="s">
        <v>116</v>
      </c>
      <c r="D135" s="20"/>
      <c r="E135" s="11"/>
      <c r="F135" s="16"/>
      <c r="G135" s="11"/>
      <c r="H135" s="11"/>
      <c r="I135" s="120"/>
    </row>
    <row r="136" spans="1:9" s="12" customFormat="1" ht="14.25">
      <c r="A136" s="11"/>
      <c r="B136" s="118"/>
      <c r="C136" s="20" t="s">
        <v>56</v>
      </c>
      <c r="D136" s="20"/>
      <c r="E136" s="11"/>
      <c r="F136" s="16"/>
      <c r="G136" s="11"/>
      <c r="H136" s="11"/>
      <c r="I136" s="120"/>
    </row>
    <row r="137" spans="1:9" ht="18.75" thickBot="1">
      <c r="B137" s="121"/>
      <c r="C137" s="1"/>
      <c r="D137" s="1"/>
      <c r="E137" s="1"/>
      <c r="F137" s="1"/>
      <c r="G137" s="1"/>
      <c r="H137" s="1"/>
      <c r="I137" s="122"/>
    </row>
    <row r="138" spans="1:9" ht="20.100000000000001" customHeight="1" thickTop="1">
      <c r="B138" s="121"/>
      <c r="C138" s="1"/>
      <c r="D138" s="228" t="s">
        <v>14</v>
      </c>
      <c r="E138" s="229"/>
      <c r="F138" s="229"/>
      <c r="G138" s="230"/>
      <c r="H138" s="1"/>
      <c r="I138" s="122"/>
    </row>
    <row r="139" spans="1:9" s="12" customFormat="1" ht="12.75" customHeight="1">
      <c r="A139" s="11"/>
      <c r="B139" s="118"/>
      <c r="C139" s="11"/>
      <c r="D139" s="133" t="s">
        <v>15</v>
      </c>
      <c r="E139" s="134"/>
      <c r="F139" s="134"/>
      <c r="G139" s="135"/>
      <c r="H139" s="134"/>
      <c r="I139" s="120"/>
    </row>
    <row r="140" spans="1:9" s="12" customFormat="1" ht="3.95" customHeight="1">
      <c r="A140" s="11"/>
      <c r="B140" s="118"/>
      <c r="C140" s="20"/>
      <c r="D140" s="133"/>
      <c r="E140" s="134"/>
      <c r="F140" s="136"/>
      <c r="G140" s="135"/>
      <c r="H140" s="134"/>
      <c r="I140" s="120"/>
    </row>
    <row r="141" spans="1:9" s="12" customFormat="1" ht="14.25" customHeight="1">
      <c r="A141" s="11"/>
      <c r="B141" s="118"/>
      <c r="C141" s="11"/>
      <c r="D141" s="137" t="s">
        <v>16</v>
      </c>
      <c r="E141" s="19"/>
      <c r="F141" s="138"/>
      <c r="G141" s="139"/>
      <c r="I141" s="120"/>
    </row>
    <row r="142" spans="1:9" s="12" customFormat="1" ht="17.25" customHeight="1">
      <c r="A142" s="11"/>
      <c r="B142" s="118"/>
      <c r="C142" s="20"/>
      <c r="D142" s="231" t="s">
        <v>17</v>
      </c>
      <c r="E142" s="232"/>
      <c r="F142" s="233"/>
      <c r="G142" s="187"/>
      <c r="I142" s="120"/>
    </row>
    <row r="143" spans="1:9" s="12" customFormat="1" ht="15" customHeight="1">
      <c r="A143" s="11"/>
      <c r="B143" s="118"/>
      <c r="C143" s="20"/>
      <c r="D143" s="231" t="s">
        <v>118</v>
      </c>
      <c r="E143" s="234"/>
      <c r="F143" s="235"/>
      <c r="G143" s="188"/>
      <c r="I143" s="120"/>
    </row>
    <row r="144" spans="1:9" s="12" customFormat="1" ht="3.75" customHeight="1">
      <c r="A144" s="11"/>
      <c r="B144" s="118"/>
      <c r="C144" s="20"/>
      <c r="D144" s="231"/>
      <c r="E144" s="234"/>
      <c r="F144" s="235"/>
      <c r="G144" s="140"/>
      <c r="I144" s="120"/>
    </row>
    <row r="145" spans="1:9" s="12" customFormat="1" ht="6.75" customHeight="1">
      <c r="A145" s="11"/>
      <c r="B145" s="118"/>
      <c r="C145" s="20"/>
      <c r="D145" s="141"/>
      <c r="E145" s="11"/>
      <c r="F145" s="16"/>
      <c r="G145" s="142"/>
      <c r="I145" s="120"/>
    </row>
    <row r="146" spans="1:9" s="12" customFormat="1" ht="14.25" customHeight="1">
      <c r="A146" s="11"/>
      <c r="B146" s="118"/>
      <c r="C146" s="11"/>
      <c r="D146" s="236" t="s">
        <v>55</v>
      </c>
      <c r="E146" s="216"/>
      <c r="F146" s="216"/>
      <c r="G146" s="143" t="str">
        <f>IF(G142&gt;0,IF(H132&gt;0,(H132-G144)/G143,""),"")</f>
        <v/>
      </c>
      <c r="I146" s="120"/>
    </row>
    <row r="147" spans="1:9" s="54" customFormat="1" ht="4.5" customHeight="1">
      <c r="A147" s="51"/>
      <c r="B147" s="144"/>
      <c r="C147" s="51"/>
      <c r="D147" s="141"/>
      <c r="E147" s="11"/>
      <c r="F147" s="138"/>
      <c r="G147" s="145"/>
      <c r="I147" s="146"/>
    </row>
    <row r="148" spans="1:9" ht="14.25" customHeight="1" thickBot="1">
      <c r="B148" s="121"/>
      <c r="C148" s="1"/>
      <c r="D148" s="220" t="s">
        <v>18</v>
      </c>
      <c r="E148" s="221"/>
      <c r="F148" s="221"/>
      <c r="G148" s="147" t="str">
        <f>IF(G142&gt;0,IF(H132&gt;0,(H132-G144)/(G143*G142),""),"")</f>
        <v/>
      </c>
      <c r="H148" s="54"/>
      <c r="I148" s="122"/>
    </row>
    <row r="149" spans="1:9" s="67" customFormat="1" ht="9.75" customHeight="1" thickTop="1">
      <c r="A149" s="1"/>
      <c r="B149" s="148"/>
      <c r="D149" s="149"/>
      <c r="G149" s="150"/>
      <c r="H149" s="151"/>
      <c r="I149" s="152"/>
    </row>
    <row r="150" spans="1:9" s="73" customFormat="1" ht="9.75" customHeight="1">
      <c r="A150" s="1"/>
      <c r="B150" s="153"/>
      <c r="D150" s="154"/>
      <c r="G150" s="155"/>
      <c r="H150" s="156"/>
      <c r="I150" s="157"/>
    </row>
    <row r="151" spans="1:9" s="1" customFormat="1" ht="4.5" customHeight="1">
      <c r="B151" s="121"/>
      <c r="D151" s="198"/>
      <c r="E151" s="198"/>
      <c r="F151" s="198"/>
      <c r="G151" s="198"/>
      <c r="H151" s="11"/>
      <c r="I151" s="122"/>
    </row>
    <row r="152" spans="1:9" s="1" customFormat="1" ht="4.5" customHeight="1">
      <c r="B152" s="121"/>
      <c r="D152" s="89"/>
      <c r="E152" s="89"/>
      <c r="F152" s="89"/>
      <c r="G152" s="89"/>
      <c r="H152" s="11"/>
      <c r="I152" s="122"/>
    </row>
    <row r="153" spans="1:9" s="1" customFormat="1" ht="4.5" customHeight="1">
      <c r="B153" s="121"/>
      <c r="D153" s="198"/>
      <c r="E153" s="198"/>
      <c r="F153" s="198"/>
      <c r="G153" s="198"/>
      <c r="H153" s="11"/>
      <c r="I153" s="122"/>
    </row>
    <row r="154" spans="1:9" s="1" customFormat="1" ht="7.5" customHeight="1" thickBot="1">
      <c r="B154" s="121"/>
      <c r="D154" s="89"/>
      <c r="E154" s="89"/>
      <c r="F154" s="89"/>
      <c r="G154" s="89"/>
      <c r="H154" s="11"/>
      <c r="I154" s="122"/>
    </row>
    <row r="155" spans="1:9" s="12" customFormat="1" ht="18.75" thickBot="1">
      <c r="A155" s="11"/>
      <c r="B155" s="118"/>
      <c r="C155" s="75"/>
      <c r="D155" s="199" t="s">
        <v>19</v>
      </c>
      <c r="E155" s="200"/>
      <c r="F155" s="200"/>
      <c r="G155" s="200"/>
      <c r="H155" s="201"/>
      <c r="I155" s="120"/>
    </row>
    <row r="156" spans="1:9" s="12" customFormat="1" ht="15">
      <c r="A156" s="11"/>
      <c r="B156" s="118"/>
      <c r="C156" s="75"/>
      <c r="D156" s="20" t="s">
        <v>68</v>
      </c>
      <c r="E156" s="11"/>
      <c r="F156" s="158"/>
      <c r="G156" s="16"/>
      <c r="H156" s="16"/>
      <c r="I156" s="120"/>
    </row>
    <row r="157" spans="1:9" ht="12.75" customHeight="1">
      <c r="B157" s="121"/>
      <c r="C157" s="104"/>
      <c r="D157" s="20" t="s">
        <v>69</v>
      </c>
      <c r="E157" s="11"/>
      <c r="F157" s="158"/>
      <c r="G157" s="16"/>
      <c r="H157" s="159"/>
      <c r="I157" s="122"/>
    </row>
    <row r="158" spans="1:9" s="12" customFormat="1" ht="15.75">
      <c r="A158" s="11"/>
      <c r="B158" s="118"/>
      <c r="C158" s="20"/>
      <c r="D158" s="104"/>
      <c r="E158" s="102"/>
      <c r="F158" s="160"/>
      <c r="G158" s="159"/>
      <c r="I158" s="120"/>
    </row>
    <row r="159" spans="1:9" s="12" customFormat="1" ht="17.25" customHeight="1">
      <c r="A159" s="11"/>
      <c r="B159" s="118"/>
      <c r="C159" s="20"/>
      <c r="D159" s="210" t="s">
        <v>92</v>
      </c>
      <c r="E159" s="211"/>
      <c r="F159" s="211"/>
      <c r="G159" s="212"/>
      <c r="H159" s="189"/>
      <c r="I159" s="120"/>
    </row>
    <row r="160" spans="1:9" s="12" customFormat="1" ht="17.25" customHeight="1">
      <c r="A160" s="11"/>
      <c r="B160" s="118"/>
      <c r="C160" s="20"/>
      <c r="D160" s="210" t="s">
        <v>25</v>
      </c>
      <c r="E160" s="211"/>
      <c r="F160" s="211"/>
      <c r="G160" s="212"/>
      <c r="H160" s="190"/>
      <c r="I160" s="120"/>
    </row>
    <row r="161" spans="2:9" ht="0.95" customHeight="1">
      <c r="B161" s="121"/>
      <c r="C161" s="34"/>
      <c r="D161" s="213"/>
      <c r="E161" s="213"/>
      <c r="F161" s="213"/>
      <c r="G161" s="213"/>
      <c r="H161" s="161"/>
      <c r="I161" s="122"/>
    </row>
    <row r="162" spans="2:9" ht="7.5" customHeight="1">
      <c r="B162" s="121"/>
      <c r="C162" s="34"/>
      <c r="D162" s="20"/>
      <c r="E162" s="20"/>
      <c r="F162" s="11"/>
      <c r="G162" s="12"/>
      <c r="I162" s="122"/>
    </row>
    <row r="163" spans="2:9" ht="17.25" customHeight="1">
      <c r="B163" s="121"/>
      <c r="C163" s="34"/>
      <c r="D163" s="75"/>
      <c r="E163" s="20"/>
      <c r="F163" s="78"/>
      <c r="G163" s="13" t="s">
        <v>20</v>
      </c>
      <c r="H163" s="162">
        <f>IF(G142&lt;&gt;"",IF(G143&gt;0,(H159*H160)+(H161*G142),0),0)</f>
        <v>0</v>
      </c>
      <c r="I163" s="122"/>
    </row>
    <row r="164" spans="2:9" ht="20.100000000000001" customHeight="1">
      <c r="B164" s="121"/>
      <c r="C164" s="34"/>
      <c r="D164" s="104"/>
      <c r="E164" s="104"/>
      <c r="F164" s="37"/>
      <c r="G164" s="159"/>
      <c r="H164" s="159"/>
      <c r="I164" s="122"/>
    </row>
    <row r="165" spans="2:9" s="1" customFormat="1" ht="9.75" customHeight="1" thickBot="1">
      <c r="B165" s="121"/>
      <c r="C165" s="34"/>
      <c r="D165" s="34"/>
      <c r="E165" s="104"/>
      <c r="F165" s="35"/>
      <c r="G165" s="92"/>
      <c r="H165" s="163"/>
      <c r="I165" s="122"/>
    </row>
    <row r="166" spans="2:9" ht="18" customHeight="1" thickBot="1">
      <c r="B166" s="121"/>
      <c r="C166" s="104"/>
      <c r="D166" s="199" t="s">
        <v>90</v>
      </c>
      <c r="E166" s="200"/>
      <c r="F166" s="200"/>
      <c r="G166" s="200"/>
      <c r="H166" s="201"/>
      <c r="I166" s="122"/>
    </row>
    <row r="167" spans="2:9" ht="9" customHeight="1">
      <c r="B167" s="121"/>
      <c r="C167" s="20"/>
      <c r="D167" s="104"/>
      <c r="E167" s="37"/>
      <c r="F167" s="159"/>
      <c r="G167" s="159"/>
      <c r="H167" s="159"/>
      <c r="I167" s="122"/>
    </row>
    <row r="168" spans="2:9" ht="12.75" customHeight="1">
      <c r="B168" s="121"/>
      <c r="C168" s="20"/>
      <c r="D168" s="209" t="s">
        <v>21</v>
      </c>
      <c r="E168" s="209"/>
      <c r="F168" s="209"/>
      <c r="G168" s="12"/>
      <c r="H168" s="22" t="s">
        <v>64</v>
      </c>
      <c r="I168" s="122"/>
    </row>
    <row r="169" spans="2:9" ht="17.25" customHeight="1">
      <c r="B169" s="121"/>
      <c r="C169" s="20"/>
      <c r="D169" s="197"/>
      <c r="E169" s="197"/>
      <c r="F169" s="197"/>
      <c r="G169" s="197"/>
      <c r="H169" s="191"/>
      <c r="I169" s="122"/>
    </row>
    <row r="170" spans="2:9" ht="17.25" customHeight="1">
      <c r="B170" s="121"/>
      <c r="C170" s="20"/>
      <c r="D170" s="197"/>
      <c r="E170" s="197"/>
      <c r="F170" s="197"/>
      <c r="G170" s="197"/>
      <c r="H170" s="191"/>
      <c r="I170" s="122"/>
    </row>
    <row r="171" spans="2:9" ht="17.25" customHeight="1">
      <c r="B171" s="121"/>
      <c r="C171" s="20"/>
      <c r="D171" s="197"/>
      <c r="E171" s="197"/>
      <c r="F171" s="197"/>
      <c r="G171" s="197"/>
      <c r="H171" s="191"/>
      <c r="I171" s="122"/>
    </row>
    <row r="172" spans="2:9" ht="7.5" customHeight="1">
      <c r="B172" s="121"/>
      <c r="C172" s="20"/>
      <c r="D172" s="20"/>
      <c r="E172" s="20"/>
      <c r="F172" s="20"/>
      <c r="G172" s="20"/>
      <c r="H172" s="20"/>
      <c r="I172" s="122"/>
    </row>
    <row r="173" spans="2:9" ht="17.25" customHeight="1">
      <c r="B173" s="121"/>
      <c r="C173" s="104"/>
      <c r="D173" s="20"/>
      <c r="E173" s="12"/>
      <c r="F173" s="78"/>
      <c r="G173" s="13" t="s">
        <v>96</v>
      </c>
      <c r="H173" s="162">
        <f>IF(SUM(H169:H171)&gt;0,SUM(168:171),0)</f>
        <v>0</v>
      </c>
      <c r="I173" s="122"/>
    </row>
    <row r="174" spans="2:9" ht="15.75" customHeight="1">
      <c r="B174" s="121"/>
      <c r="D174" s="104"/>
      <c r="E174" s="37"/>
      <c r="F174" s="159"/>
      <c r="G174" s="159"/>
      <c r="H174" s="159"/>
      <c r="I174" s="122"/>
    </row>
    <row r="175" spans="2:9">
      <c r="B175" s="121"/>
      <c r="C175" s="123" t="s">
        <v>22</v>
      </c>
      <c r="D175" s="164"/>
      <c r="E175" s="165"/>
      <c r="F175" s="166"/>
      <c r="G175" s="166"/>
      <c r="H175" s="166"/>
      <c r="I175" s="122"/>
    </row>
    <row r="176" spans="2:9">
      <c r="B176" s="121"/>
      <c r="C176" s="34"/>
      <c r="D176" s="34"/>
      <c r="E176" s="90"/>
      <c r="F176" s="35"/>
      <c r="G176" s="159"/>
      <c r="H176" s="159"/>
      <c r="I176" s="120"/>
    </row>
    <row r="177" spans="1:9" ht="16.5" customHeight="1">
      <c r="B177" s="118"/>
      <c r="C177" s="13"/>
      <c r="D177" s="13"/>
      <c r="F177" s="13"/>
      <c r="G177" s="13" t="s">
        <v>23</v>
      </c>
      <c r="H177" s="168">
        <f>H119</f>
        <v>0</v>
      </c>
      <c r="I177" s="120"/>
    </row>
    <row r="178" spans="1:9" ht="16.5" customHeight="1">
      <c r="B178" s="118"/>
      <c r="C178" s="13"/>
      <c r="D178" s="13"/>
      <c r="F178" s="13"/>
      <c r="G178" s="13" t="s">
        <v>24</v>
      </c>
      <c r="H178" s="168">
        <f>H123</f>
        <v>0</v>
      </c>
      <c r="I178" s="120"/>
    </row>
    <row r="179" spans="1:9" ht="16.5" customHeight="1">
      <c r="B179" s="118"/>
      <c r="C179" s="13"/>
      <c r="D179" s="13"/>
      <c r="F179" s="13"/>
      <c r="G179" s="13" t="s">
        <v>93</v>
      </c>
      <c r="H179" s="168">
        <f>IF(H130&lt;&gt;"",H130,0)</f>
        <v>0</v>
      </c>
      <c r="I179" s="120"/>
    </row>
    <row r="180" spans="1:9" ht="16.5" customHeight="1">
      <c r="B180" s="118"/>
      <c r="C180" s="13"/>
      <c r="D180" s="13"/>
      <c r="F180" s="13"/>
      <c r="G180" s="13" t="s">
        <v>91</v>
      </c>
      <c r="H180" s="168">
        <f>H163+H173</f>
        <v>0</v>
      </c>
      <c r="I180" s="120"/>
    </row>
    <row r="181" spans="1:9" ht="16.5" customHeight="1">
      <c r="B181" s="118"/>
      <c r="C181" s="13"/>
      <c r="D181" s="13"/>
      <c r="F181" s="13"/>
      <c r="G181" s="13" t="s">
        <v>72</v>
      </c>
      <c r="H181" s="168">
        <f>IF(G15&gt;0,H109-H180-H177-H178-H179,0)</f>
        <v>0</v>
      </c>
      <c r="I181" s="120"/>
    </row>
    <row r="182" spans="1:9" s="170" customFormat="1" ht="6.75" customHeight="1">
      <c r="A182" s="169"/>
      <c r="B182" s="118"/>
      <c r="C182" s="75"/>
      <c r="D182" s="75"/>
      <c r="E182" s="12"/>
      <c r="F182" s="78"/>
      <c r="G182" s="12"/>
      <c r="H182" s="12"/>
      <c r="I182" s="120"/>
    </row>
    <row r="183" spans="1:9" ht="16.5" customHeight="1">
      <c r="B183" s="171"/>
      <c r="C183" s="172"/>
      <c r="D183" s="173"/>
      <c r="E183" s="204" t="s">
        <v>81</v>
      </c>
      <c r="F183" s="204"/>
      <c r="G183" s="205"/>
      <c r="H183" s="168">
        <f>(IF(G15&gt;0,H181/G15,0))</f>
        <v>0</v>
      </c>
      <c r="I183" s="174"/>
    </row>
    <row r="184" spans="1:9" ht="15.75" customHeight="1" thickBot="1">
      <c r="B184" s="121"/>
      <c r="D184" s="104"/>
      <c r="E184" s="37"/>
      <c r="F184" s="159"/>
      <c r="G184" s="159"/>
      <c r="H184" s="159"/>
      <c r="I184" s="122"/>
    </row>
    <row r="185" spans="1:9" ht="18.75" thickBot="1">
      <c r="B185" s="206" t="str">
        <f>IF(G13&lt;&gt;"","Have a Great Year Troop "&amp;G13&amp;"!","")</f>
        <v/>
      </c>
      <c r="C185" s="207"/>
      <c r="D185" s="207"/>
      <c r="E185" s="207"/>
      <c r="F185" s="207"/>
      <c r="G185" s="207"/>
      <c r="H185" s="207"/>
      <c r="I185" s="208"/>
    </row>
    <row r="186" spans="1:9">
      <c r="D186" s="175"/>
      <c r="F186" s="176"/>
    </row>
    <row r="187" spans="1:9">
      <c r="B187" s="256" t="s">
        <v>119</v>
      </c>
      <c r="C187" s="196"/>
      <c r="D187" s="196"/>
      <c r="E187" s="196"/>
    </row>
    <row r="188" spans="1:9">
      <c r="B188" s="255"/>
      <c r="C188" s="196"/>
      <c r="D188" s="196"/>
      <c r="E188" s="195"/>
      <c r="F188" s="193"/>
      <c r="G188" s="196"/>
      <c r="H188" s="177" t="s">
        <v>94</v>
      </c>
    </row>
    <row r="189" spans="1:9">
      <c r="E189" s="195"/>
      <c r="F189" s="193"/>
      <c r="G189" s="196"/>
    </row>
  </sheetData>
  <sheetProtection selectLockedCells="1"/>
  <mergeCells count="72">
    <mergeCell ref="E27:G27"/>
    <mergeCell ref="E28:G28"/>
    <mergeCell ref="E29:G29"/>
    <mergeCell ref="C2:H2"/>
    <mergeCell ref="C11:H11"/>
    <mergeCell ref="G13:H13"/>
    <mergeCell ref="G15:H15"/>
    <mergeCell ref="G17:H17"/>
    <mergeCell ref="E30:G30"/>
    <mergeCell ref="E31:G31"/>
    <mergeCell ref="E32:G32"/>
    <mergeCell ref="E33:G33"/>
    <mergeCell ref="B188:D188"/>
    <mergeCell ref="B187:E187"/>
    <mergeCell ref="E43:G43"/>
    <mergeCell ref="E44:G44"/>
    <mergeCell ref="E45:G45"/>
    <mergeCell ref="E46:G46"/>
    <mergeCell ref="E34:G34"/>
    <mergeCell ref="E40:G40"/>
    <mergeCell ref="E41:G41"/>
    <mergeCell ref="E42:G42"/>
    <mergeCell ref="B111:I111"/>
    <mergeCell ref="C117:E117"/>
    <mergeCell ref="C101:D101"/>
    <mergeCell ref="C102:D102"/>
    <mergeCell ref="E88:F88"/>
    <mergeCell ref="E89:F89"/>
    <mergeCell ref="E90:F90"/>
    <mergeCell ref="E91:F91"/>
    <mergeCell ref="E100:G100"/>
    <mergeCell ref="E99:G99"/>
    <mergeCell ref="C99:D99"/>
    <mergeCell ref="E102:G102"/>
    <mergeCell ref="E101:G101"/>
    <mergeCell ref="E1:G1"/>
    <mergeCell ref="E183:G183"/>
    <mergeCell ref="B185:I185"/>
    <mergeCell ref="D166:H166"/>
    <mergeCell ref="D168:F168"/>
    <mergeCell ref="D169:G169"/>
    <mergeCell ref="D170:G170"/>
    <mergeCell ref="D159:G159"/>
    <mergeCell ref="D160:G160"/>
    <mergeCell ref="D161:G161"/>
    <mergeCell ref="C119:G119"/>
    <mergeCell ref="D120:F120"/>
    <mergeCell ref="C123:G123"/>
    <mergeCell ref="C125:E125"/>
    <mergeCell ref="C121:F121"/>
    <mergeCell ref="D148:F148"/>
    <mergeCell ref="E189:G189"/>
    <mergeCell ref="D171:G171"/>
    <mergeCell ref="D151:G151"/>
    <mergeCell ref="D153:G153"/>
    <mergeCell ref="D155:H155"/>
    <mergeCell ref="C4:H4"/>
    <mergeCell ref="C5:H5"/>
    <mergeCell ref="C6:H6"/>
    <mergeCell ref="C7:H7"/>
    <mergeCell ref="E188:G188"/>
    <mergeCell ref="C130:F130"/>
    <mergeCell ref="C132:G132"/>
    <mergeCell ref="D138:G138"/>
    <mergeCell ref="D142:F142"/>
    <mergeCell ref="D143:F143"/>
    <mergeCell ref="D144:F144"/>
    <mergeCell ref="D146:F146"/>
    <mergeCell ref="E92:F92"/>
    <mergeCell ref="E93:F93"/>
    <mergeCell ref="E94:F94"/>
    <mergeCell ref="C100:D100"/>
  </mergeCells>
  <phoneticPr fontId="0" type="noConversion"/>
  <pageMargins left="0" right="0" top="0.5" bottom="0.25" header="0.5" footer="0.5"/>
  <pageSetup scale="97" orientation="landscape" horizontalDpi="300" verticalDpi="300" r:id="rId1"/>
  <headerFooter alignWithMargins="0">
    <oddHeader>&amp;LGSGLA Cool Tools - Troop Budget Worksheet - 052011&amp;R&amp;P</oddHeader>
    <oddFooter>&amp;F</oddFooter>
  </headerFooter>
  <rowBreaks count="4" manualBreakCount="4">
    <brk id="35" max="8" man="1"/>
    <brk id="82" max="16383" man="1"/>
    <brk id="111" max="16383" man="1"/>
    <brk id="1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Worksheet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communications</cp:lastModifiedBy>
  <cp:lastPrinted>2011-05-02T02:01:27Z</cp:lastPrinted>
  <dcterms:created xsi:type="dcterms:W3CDTF">2007-02-25T02:18:27Z</dcterms:created>
  <dcterms:modified xsi:type="dcterms:W3CDTF">2011-09-27T22:48:20Z</dcterms:modified>
</cp:coreProperties>
</file>